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0. Trnka dokumenty\veřejné zakázky\Přístavní 49\"/>
    </mc:Choice>
  </mc:AlternateContent>
  <bookViews>
    <workbookView xWindow="0" yWindow="0" windowWidth="10780" windowHeight="2000"/>
  </bookViews>
  <sheets>
    <sheet name="Rozpočet_HSV" sheetId="2" r:id="rId1"/>
  </sheets>
  <definedNames>
    <definedName name="_xlnm._FilterDatabase" localSheetId="0" hidden="1">Rozpočet_HSV!$A$4:$H$72</definedName>
    <definedName name="_xlnm.Print_Area" localSheetId="0">Rozpočet_HSV!$A$1:$G$109</definedName>
  </definedNames>
  <calcPr calcId="171027"/>
</workbook>
</file>

<file path=xl/calcChain.xml><?xml version="1.0" encoding="utf-8"?>
<calcChain xmlns="http://schemas.openxmlformats.org/spreadsheetml/2006/main">
  <c r="G101" i="2" l="1"/>
  <c r="G100" i="2" l="1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5" i="2"/>
  <c r="G74" i="2"/>
  <c r="G102" i="2" l="1"/>
  <c r="G105" i="2" s="1"/>
  <c r="E76" i="2"/>
  <c r="G76" i="2" s="1"/>
  <c r="G23" i="2" l="1"/>
  <c r="G60" i="2"/>
  <c r="G67" i="2" l="1"/>
  <c r="G69" i="2"/>
  <c r="G68" i="2"/>
  <c r="G14" i="2"/>
  <c r="G15" i="2"/>
  <c r="G59" i="2"/>
  <c r="G40" i="2"/>
  <c r="G26" i="2"/>
  <c r="E32" i="2"/>
  <c r="G25" i="2"/>
  <c r="G24" i="2" s="1"/>
  <c r="G66" i="2" l="1"/>
  <c r="G8" i="2"/>
  <c r="G56" i="2"/>
  <c r="G58" i="2" l="1"/>
  <c r="E45" i="2"/>
  <c r="G62" i="2" l="1"/>
  <c r="G61" i="2" l="1"/>
  <c r="G57" i="2"/>
  <c r="G55" i="2" s="1"/>
  <c r="G11" i="2"/>
  <c r="G33" i="2" l="1"/>
  <c r="G34" i="2"/>
  <c r="G35" i="2"/>
  <c r="G36" i="2"/>
  <c r="G37" i="2"/>
  <c r="G38" i="2"/>
  <c r="G39" i="2"/>
  <c r="G41" i="2"/>
  <c r="G42" i="2"/>
  <c r="G52" i="2"/>
  <c r="G48" i="2"/>
  <c r="G49" i="2"/>
  <c r="G50" i="2"/>
  <c r="G9" i="2"/>
  <c r="G10" i="2"/>
  <c r="G12" i="2"/>
  <c r="G16" i="2"/>
  <c r="G17" i="2"/>
  <c r="G18" i="2"/>
  <c r="G43" i="2"/>
  <c r="G47" i="2" l="1"/>
  <c r="E53" i="2"/>
  <c r="G53" i="2" s="1"/>
  <c r="G51" i="2" s="1"/>
  <c r="G22" i="2"/>
  <c r="G45" i="2" l="1"/>
  <c r="G30" i="2"/>
  <c r="G6" i="2"/>
  <c r="E13" i="2"/>
  <c r="G13" i="2" s="1"/>
  <c r="E46" i="2" l="1"/>
  <c r="G46" i="2" s="1"/>
  <c r="G44" i="2"/>
  <c r="G32" i="2"/>
  <c r="G31" i="2"/>
  <c r="G29" i="2" s="1"/>
  <c r="G21" i="2"/>
  <c r="G20" i="2" s="1"/>
  <c r="G7" i="2"/>
  <c r="G5" i="2" s="1"/>
  <c r="G70" i="2" s="1"/>
  <c r="G104" i="2" s="1"/>
  <c r="G106" i="2" s="1"/>
  <c r="G109" i="2" l="1"/>
  <c r="G108" i="2"/>
</calcChain>
</file>

<file path=xl/sharedStrings.xml><?xml version="1.0" encoding="utf-8"?>
<sst xmlns="http://schemas.openxmlformats.org/spreadsheetml/2006/main" count="228" uniqueCount="137">
  <si>
    <t>Bourací práce</t>
  </si>
  <si>
    <t>Demontáž vany</t>
  </si>
  <si>
    <t>Demontáž WC</t>
  </si>
  <si>
    <t>Škrábání maleb - strop</t>
  </si>
  <si>
    <t>Škrábání maleb - stěny</t>
  </si>
  <si>
    <t>Vynošení odpadu</t>
  </si>
  <si>
    <t>Odvození odpadu - kontejner</t>
  </si>
  <si>
    <t>Penetrace, lepidlo, perlinka</t>
  </si>
  <si>
    <t>Dodávka + montáž podahových lišt</t>
  </si>
  <si>
    <t>Poznámka</t>
  </si>
  <si>
    <t>Dodávka obkladu</t>
  </si>
  <si>
    <t>Lepidlo, silikon, spárovací hmota</t>
  </si>
  <si>
    <t>Montáž vany</t>
  </si>
  <si>
    <t>Montáž baterií nástěných - umvyadlo + sprcha</t>
  </si>
  <si>
    <t>SDK podhled - do vlhka</t>
  </si>
  <si>
    <t>Montáž dlažby</t>
  </si>
  <si>
    <t>Montáž WC</t>
  </si>
  <si>
    <t>Kaslík na úložný prostor</t>
  </si>
  <si>
    <t>kpl</t>
  </si>
  <si>
    <t>m2</t>
  </si>
  <si>
    <t>mb</t>
  </si>
  <si>
    <t>ks</t>
  </si>
  <si>
    <t>Demontáž obkladu koupelna</t>
  </si>
  <si>
    <t>Demontáž baterií</t>
  </si>
  <si>
    <t>Demontáž umyvadla</t>
  </si>
  <si>
    <t>1.</t>
  </si>
  <si>
    <t>CYKY 3X1,5</t>
  </si>
  <si>
    <t>2.</t>
  </si>
  <si>
    <t>CYKY 3X2,5</t>
  </si>
  <si>
    <t>3.</t>
  </si>
  <si>
    <t>KU 68 krabice</t>
  </si>
  <si>
    <t>Ko 97 krabice s víčkem</t>
  </si>
  <si>
    <t>chránička slaboproud</t>
  </si>
  <si>
    <t>slaboproudý kabel UTP a koax/na UPC/</t>
  </si>
  <si>
    <t>7.</t>
  </si>
  <si>
    <t>MODUS LLX 2x36 W hliník DP typ 2, nízké, EP</t>
  </si>
  <si>
    <t>8.</t>
  </si>
  <si>
    <t>TRUBICE 36W</t>
  </si>
  <si>
    <t>9.</t>
  </si>
  <si>
    <t>žárovkové 60W svítidlo PUNTO</t>
  </si>
  <si>
    <t>10.</t>
  </si>
  <si>
    <t>žárovkové 60W svítidlo GALIA</t>
  </si>
  <si>
    <t>11.</t>
  </si>
  <si>
    <t>ELEKTRICKY TLAKOVY OHRIVAC EOV 80 TREND</t>
  </si>
  <si>
    <t>12.</t>
  </si>
  <si>
    <t xml:space="preserve">PRIMOTOP BASIC MLF25 2,5kW BILA </t>
  </si>
  <si>
    <t>13.</t>
  </si>
  <si>
    <t>PRIMOTOP BASIC MLF10 1kW BILA (WK 1001)</t>
  </si>
  <si>
    <t>14.</t>
  </si>
  <si>
    <t>lustrák vypínač komplet tango</t>
  </si>
  <si>
    <t>15.</t>
  </si>
  <si>
    <t>obyč. Vypínač komplet tango</t>
  </si>
  <si>
    <t>16.</t>
  </si>
  <si>
    <t>schodišťák vypínač tango komplet</t>
  </si>
  <si>
    <t>2zásuvka poot tango</t>
  </si>
  <si>
    <t>dat zásuvka + kostka na zakončení kabelu u rozvaděče</t>
  </si>
  <si>
    <t>sat zás -rezerva na UPC</t>
  </si>
  <si>
    <t>EDM 100 CZ IP44 malý axiální ventilátor s žaluziemi</t>
  </si>
  <si>
    <t>komplet rozvaděč  s jističi chráničem, stykači na HDO, včetně sestavení a napojení</t>
  </si>
  <si>
    <t>instalační   a stavební materiál</t>
  </si>
  <si>
    <t>vyfrézování drážek pro kabely, průrazy</t>
  </si>
  <si>
    <t>demontáže  a odpojení stávající rozvodů</t>
  </si>
  <si>
    <t>kabelování tras do vysekaných drážek, zasekání a uložení krabic</t>
  </si>
  <si>
    <t>kompletace a zapojování</t>
  </si>
  <si>
    <t>dopravné a režijní náklady</t>
  </si>
  <si>
    <t>revize, revizní zpráva</t>
  </si>
  <si>
    <t>Kancelář.č2 - 9,80 m2</t>
  </si>
  <si>
    <t xml:space="preserve">Stavba : </t>
  </si>
  <si>
    <t xml:space="preserve">Objekt : </t>
  </si>
  <si>
    <t xml:space="preserve">HSV a ZTI </t>
  </si>
  <si>
    <t xml:space="preserve">Datum : </t>
  </si>
  <si>
    <t>P.č.</t>
  </si>
  <si>
    <t>Název položky</t>
  </si>
  <si>
    <t>MJ</t>
  </si>
  <si>
    <t>Množství</t>
  </si>
  <si>
    <t>Cena / MJ</t>
  </si>
  <si>
    <t>Celkem bez DPH</t>
  </si>
  <si>
    <t>Kód položky</t>
  </si>
  <si>
    <t>Díl:</t>
  </si>
  <si>
    <t>2</t>
  </si>
  <si>
    <t>Kč</t>
  </si>
  <si>
    <t>1</t>
  </si>
  <si>
    <t>Poplatek za stání s konejnerem v zóně</t>
  </si>
  <si>
    <t>Kancelář.č1 - 20,5 m2</t>
  </si>
  <si>
    <t>ELEKTRO a ÚT</t>
  </si>
  <si>
    <t>kpl.</t>
  </si>
  <si>
    <t>Kpl.</t>
  </si>
  <si>
    <t>kus</t>
  </si>
  <si>
    <t>Montáž umyvadla 600x450 JIKA Cubito včetně dodávky MAT</t>
  </si>
  <si>
    <t>bm</t>
  </si>
  <si>
    <t>Oklepání omítek do V1,5m</t>
  </si>
  <si>
    <t xml:space="preserve">Koupelna </t>
  </si>
  <si>
    <t>3</t>
  </si>
  <si>
    <t>4</t>
  </si>
  <si>
    <t>5</t>
  </si>
  <si>
    <t>CHODBA- předsíň</t>
  </si>
  <si>
    <t>6</t>
  </si>
  <si>
    <t xml:space="preserve">Sanační omítky </t>
  </si>
  <si>
    <t>Přepěnování  stěn štukem KERZAPET</t>
  </si>
  <si>
    <t>Úprava rozvodů WC</t>
  </si>
  <si>
    <t>Podezdívka sprch. Vaničky</t>
  </si>
  <si>
    <t>Montáž sifon pro umyvadlo  včetně dodávky MAT</t>
  </si>
  <si>
    <t>Úprava rozvodů pro přípravu pro  kuchyňskou linku</t>
  </si>
  <si>
    <t>Montáž obkladu do V 2m</t>
  </si>
  <si>
    <t>Pračkový kohout a sifon</t>
  </si>
  <si>
    <t>Dodávka WC Kombi JIKA</t>
  </si>
  <si>
    <t xml:space="preserve">Vybourání stávající dřev.dveřní stěny </t>
  </si>
  <si>
    <t xml:space="preserve">vybourání dřev. Obložk. Zárubní </t>
  </si>
  <si>
    <t>TRUHLAŘINA</t>
  </si>
  <si>
    <t>Montáž a repase vstupních dveří vč, nového nátěru a dodání kování a zámku</t>
  </si>
  <si>
    <t>Dodávka a Montáž ocel. Zárubeň + dveřní křídlo plné , vč. Kování a zámku</t>
  </si>
  <si>
    <t>Zához rýh po elektro rozvodech, po hmoždinkách,..</t>
  </si>
  <si>
    <t>D+M finálních povrchů podlah PVC lino</t>
  </si>
  <si>
    <t>Úprava rozvodů vody a kanalizace</t>
  </si>
  <si>
    <t>Dopravné</t>
  </si>
  <si>
    <t>Přepěnování  omítek stropů štukem KERZAPET</t>
  </si>
  <si>
    <t>DOZDÍVKY , OMÍTKY, VÝMALBY</t>
  </si>
  <si>
    <t>m</t>
  </si>
  <si>
    <t>Penetrace, malba 2 x bílá PRIMALEX Polar</t>
  </si>
  <si>
    <t>Dlažba 300x300mm dodávka MAT</t>
  </si>
  <si>
    <t>Montáž soklu ker. Dl., v=10cm</t>
  </si>
  <si>
    <t>Dodávka + montáž soklů z PVC lina</t>
  </si>
  <si>
    <t>Dozdívka dveřního otvoru ,vč. nového nosného překladu  a osazení ocel.zárubně</t>
  </si>
  <si>
    <t>jen 20% omítek,vysprávky prasklin</t>
  </si>
  <si>
    <t>7</t>
  </si>
  <si>
    <t>X</t>
  </si>
  <si>
    <t>HSV a ZTI</t>
  </si>
  <si>
    <t>8</t>
  </si>
  <si>
    <t>Dodávka zástěny pro sprch. vaničku</t>
  </si>
  <si>
    <t>Dodávka Sprch.vaničky 80x80cm smalt + sifonu + sprchového setu</t>
  </si>
  <si>
    <t>Dodávka baterie - vana, umyvadlo /JIKA LYRA PLUS/</t>
  </si>
  <si>
    <t>CELKEM V KČ BEZ DPH</t>
  </si>
  <si>
    <t>SAZBA DPH V %</t>
  </si>
  <si>
    <t>VÝŠE DPH V KČ</t>
  </si>
  <si>
    <t>CENA V KČ VČETNĚ DPH</t>
  </si>
  <si>
    <t>VZMR: oprava NBP č. 101 v 1NP na adrese Přístavní 49, Praha 7, o celkové ploše 38,30 m2</t>
  </si>
  <si>
    <t>SOUPIS STAVEBNÍCH PRACÍ - 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</si>
</sst>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\ _K_č"/>
    <numFmt numFmtId="166" formatCode="_ * #,##0_ ;_ * \-#,##0_ ;_ * &quot;-&quot;_ ;_ @_ "/>
    <numFmt numFmtId="167" formatCode="_ * #,##0.00_ ;_ * \-#,##0.00_ ;_ * &quot;-&quot;??_ ;_ @_ "/>
    <numFmt numFmtId="168" formatCode="#,##0.0"/>
    <numFmt numFmtId="169" formatCode="_ &quot;Fr.&quot;\ * #,##0_ ;_ &quot;Fr.&quot;\ * \-#,##0_ ;_ &quot;Fr.&quot;\ * &quot;-&quot;_ ;_ @_ "/>
    <numFmt numFmtId="170" formatCode="_ &quot;Fr.&quot;\ * #,##0.00_ ;_ &quot;Fr.&quot;\ * \-#,##0.00_ ;_ &quot;Fr.&quot;\ * &quot;-&quot;??_ ;_ @_ "/>
    <numFmt numFmtId="171" formatCode="&quot;See Note &quot;\ #"/>
    <numFmt numFmtId="172" formatCode="#,##0&quot;,- Kč&quot;"/>
    <numFmt numFmtId="173" formatCode="_-* #,##0.00\ _K_č_-;\-* #,##0.00\ _K_č_-;_-* \-??\ _K_č_-;_-@_-"/>
    <numFmt numFmtId="174" formatCode="&quot;See Note  &quot;#"/>
    <numFmt numFmtId="175" formatCode="_-* #,##0.00&quot; Kč&quot;_-;\-* #,##0.00&quot; Kč&quot;_-;_-* \-??&quot; Kč&quot;_-;_-@_-"/>
    <numFmt numFmtId="176" formatCode="#,##0.00000"/>
    <numFmt numFmtId="177" formatCode="#,##0.00\ &quot;Kč&quot;"/>
  </numFmts>
  <fonts count="68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Univers (WN)"/>
      <family val="2"/>
      <charset val="238"/>
    </font>
    <font>
      <sz val="8"/>
      <name val="Arial CE"/>
      <family val="2"/>
      <charset val="238"/>
    </font>
    <font>
      <sz val="10"/>
      <name val="Helv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 CE"/>
      <family val="2"/>
      <charset val="238"/>
    </font>
    <font>
      <b/>
      <sz val="24"/>
      <name val="Tahoma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4"/>
      <name val="Tahom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 CE"/>
      <family val="2"/>
      <charset val="238"/>
    </font>
    <font>
      <u/>
      <sz val="9"/>
      <color indexed="12"/>
      <name val="Arial CE"/>
      <family val="2"/>
      <charset val="238"/>
    </font>
    <font>
      <sz val="9"/>
      <name val="Arial CE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.75"/>
      <name val="Arial"/>
      <family val="2"/>
      <charset val="238"/>
    </font>
    <font>
      <b/>
      <sz val="9.75"/>
      <name val="Arial"/>
      <family val="2"/>
    </font>
    <font>
      <u/>
      <sz val="10"/>
      <color indexed="12"/>
      <name val="Arial Narrow"/>
      <family val="2"/>
      <charset val="238"/>
    </font>
    <font>
      <u/>
      <sz val="10"/>
      <color indexed="12"/>
      <name val="Arial Narrow"/>
      <family val="2"/>
    </font>
    <font>
      <sz val="10"/>
      <name val="Arial Narrow"/>
      <family val="2"/>
    </font>
    <font>
      <sz val="8"/>
      <name val="Helv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</font>
    <font>
      <b/>
      <sz val="12"/>
      <name val="Arial CE"/>
      <family val="2"/>
      <charset val="238"/>
    </font>
    <font>
      <b/>
      <sz val="9.75"/>
      <name val="Arial"/>
      <family val="2"/>
      <charset val="238"/>
    </font>
    <font>
      <u/>
      <sz val="9"/>
      <color indexed="12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 CE"/>
      <charset val="238"/>
    </font>
    <font>
      <b/>
      <sz val="12"/>
      <name val="Arial CE"/>
      <charset val="238"/>
    </font>
    <font>
      <sz val="8"/>
      <name val="MS Sans Serif"/>
      <charset val="1"/>
    </font>
    <font>
      <sz val="8"/>
      <name val="MS Sans Serif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34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lightGray">
        <fgColor indexed="22"/>
      </patternFill>
    </fill>
    <fill>
      <patternFill patternType="solid">
        <fgColor indexed="41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3">
    <xf numFmtId="0" fontId="0" fillId="0" borderId="0"/>
    <xf numFmtId="0" fontId="1" fillId="0" borderId="0"/>
    <xf numFmtId="0" fontId="2" fillId="0" borderId="0"/>
    <xf numFmtId="0" fontId="9" fillId="0" borderId="0" applyProtection="0"/>
    <xf numFmtId="0" fontId="1" fillId="0" borderId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3" applyNumberFormat="0" applyFill="0" applyAlignment="0" applyProtection="0"/>
    <xf numFmtId="43" fontId="2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/>
    <xf numFmtId="0" fontId="47" fillId="0" borderId="0"/>
    <xf numFmtId="0" fontId="36" fillId="0" borderId="0"/>
    <xf numFmtId="3" fontId="37" fillId="0" borderId="0">
      <alignment vertical="top"/>
    </xf>
    <xf numFmtId="2" fontId="38" fillId="1" borderId="4">
      <alignment horizontal="left"/>
      <protection locked="0"/>
    </xf>
    <xf numFmtId="2" fontId="38" fillId="23" borderId="5">
      <alignment horizontal="left"/>
      <protection locked="0"/>
    </xf>
    <xf numFmtId="0" fontId="14" fillId="0" borderId="0"/>
    <xf numFmtId="2" fontId="39" fillId="0" borderId="2">
      <alignment horizontal="center" vertical="center"/>
    </xf>
    <xf numFmtId="2" fontId="48" fillId="0" borderId="6">
      <alignment horizontal="center"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24" borderId="7" applyNumberFormat="0" applyAlignment="0" applyProtection="0"/>
    <xf numFmtId="0" fontId="16" fillId="25" borderId="7" applyNumberFormat="0" applyAlignment="0" applyProtection="0"/>
    <xf numFmtId="175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53" fillId="0" borderId="0" applyBorder="0" applyProtection="0"/>
    <xf numFmtId="0" fontId="21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33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3" fontId="38" fillId="0" borderId="0" applyNumberFormat="0">
      <alignment horizontal="center"/>
    </xf>
    <xf numFmtId="0" fontId="38" fillId="0" borderId="0" applyNumberFormat="0">
      <alignment horizontal="center"/>
    </xf>
    <xf numFmtId="171" fontId="43" fillId="0" borderId="0">
      <alignment horizontal="left"/>
    </xf>
    <xf numFmtId="174" fontId="7" fillId="0" borderId="0">
      <alignment horizontal="left"/>
    </xf>
    <xf numFmtId="3" fontId="44" fillId="0" borderId="0">
      <alignment vertical="top"/>
    </xf>
    <xf numFmtId="0" fontId="22" fillId="0" borderId="0"/>
    <xf numFmtId="0" fontId="4" fillId="0" borderId="0" applyFill="0" applyBorder="0" applyProtection="0">
      <alignment horizontal="left"/>
    </xf>
    <xf numFmtId="0" fontId="1" fillId="27" borderId="11" applyNumberFormat="0" applyAlignment="0" applyProtection="0"/>
    <xf numFmtId="172" fontId="45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3" fillId="0" borderId="12" applyNumberFormat="0" applyFill="0" applyAlignment="0" applyProtection="0"/>
    <xf numFmtId="0" fontId="1" fillId="0" borderId="0" applyProtection="0"/>
    <xf numFmtId="1" fontId="1" fillId="0" borderId="0">
      <alignment horizontal="center" vertical="center"/>
      <protection locked="0"/>
    </xf>
    <xf numFmtId="1" fontId="1" fillId="0" borderId="0">
      <alignment horizontal="center" vertical="center"/>
      <protection locked="0"/>
    </xf>
    <xf numFmtId="0" fontId="24" fillId="6" borderId="0" applyNumberFormat="0" applyBorder="0" applyAlignment="0" applyProtection="0"/>
    <xf numFmtId="0" fontId="25" fillId="0" borderId="0"/>
    <xf numFmtId="0" fontId="26" fillId="28" borderId="0">
      <alignment horizontal="left"/>
    </xf>
    <xf numFmtId="0" fontId="51" fillId="29" borderId="0">
      <alignment horizontal="left"/>
    </xf>
    <xf numFmtId="0" fontId="51" fillId="28" borderId="0">
      <alignment horizontal="left"/>
    </xf>
    <xf numFmtId="0" fontId="27" fillId="30" borderId="0"/>
    <xf numFmtId="0" fontId="52" fillId="29" borderId="0"/>
    <xf numFmtId="0" fontId="52" fillId="3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8" fillId="0" borderId="0" applyNumberFormat="0" applyFill="0" applyBorder="0" applyAlignment="0" applyProtection="0"/>
    <xf numFmtId="0" fontId="26" fillId="0" borderId="0"/>
    <xf numFmtId="0" fontId="51" fillId="0" borderId="0"/>
    <xf numFmtId="168" fontId="6" fillId="0" borderId="2">
      <alignment horizontal="right" vertical="center"/>
    </xf>
    <xf numFmtId="171" fontId="43" fillId="0" borderId="0">
      <alignment horizontal="left"/>
    </xf>
    <xf numFmtId="174" fontId="7" fillId="0" borderId="0">
      <alignment horizontal="left"/>
    </xf>
    <xf numFmtId="0" fontId="46" fillId="0" borderId="13"/>
    <xf numFmtId="0" fontId="37" fillId="0" borderId="14"/>
    <xf numFmtId="0" fontId="29" fillId="10" borderId="15" applyNumberFormat="0" applyAlignment="0" applyProtection="0"/>
    <xf numFmtId="0" fontId="29" fillId="11" borderId="15" applyNumberFormat="0" applyAlignment="0" applyProtection="0"/>
    <xf numFmtId="0" fontId="30" fillId="31" borderId="15" applyNumberFormat="0" applyAlignment="0" applyProtection="0"/>
    <xf numFmtId="0" fontId="31" fillId="31" borderId="16" applyNumberFormat="0" applyAlignment="0" applyProtection="0"/>
    <xf numFmtId="0" fontId="3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" fillId="0" borderId="0"/>
    <xf numFmtId="0" fontId="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6" fillId="0" borderId="0" applyAlignment="0">
      <alignment vertical="top" wrapText="1"/>
      <protection locked="0"/>
    </xf>
    <xf numFmtId="0" fontId="67" fillId="0" borderId="0" applyAlignment="0">
      <alignment vertical="top" wrapText="1"/>
      <protection locked="0"/>
    </xf>
  </cellStyleXfs>
  <cellXfs count="80">
    <xf numFmtId="0" fontId="0" fillId="0" borderId="0" xfId="0"/>
    <xf numFmtId="0" fontId="54" fillId="0" borderId="0" xfId="0" applyFont="1"/>
    <xf numFmtId="0" fontId="57" fillId="0" borderId="0" xfId="0" applyFont="1"/>
    <xf numFmtId="0" fontId="54" fillId="0" borderId="1" xfId="0" applyFont="1" applyBorder="1"/>
    <xf numFmtId="0" fontId="54" fillId="0" borderId="1" xfId="0" applyFont="1" applyBorder="1" applyAlignment="1">
      <alignment wrapText="1"/>
    </xf>
    <xf numFmtId="0" fontId="54" fillId="0" borderId="1" xfId="0" applyFont="1" applyBorder="1" applyAlignment="1">
      <alignment horizontal="center" vertical="center"/>
    </xf>
    <xf numFmtId="2" fontId="54" fillId="0" borderId="1" xfId="0" applyNumberFormat="1" applyFont="1" applyBorder="1"/>
    <xf numFmtId="0" fontId="58" fillId="0" borderId="0" xfId="0" applyFont="1"/>
    <xf numFmtId="0" fontId="60" fillId="0" borderId="2" xfId="0" applyNumberFormat="1" applyFont="1" applyFill="1" applyBorder="1" applyAlignment="1">
      <alignment horizontal="left" vertical="top" wrapText="1"/>
    </xf>
    <xf numFmtId="0" fontId="59" fillId="0" borderId="2" xfId="0" applyFont="1" applyBorder="1" applyAlignment="1">
      <alignment horizontal="center" vertical="center"/>
    </xf>
    <xf numFmtId="2" fontId="59" fillId="2" borderId="2" xfId="0" applyNumberFormat="1" applyFont="1" applyFill="1" applyBorder="1"/>
    <xf numFmtId="165" fontId="59" fillId="2" borderId="2" xfId="0" applyNumberFormat="1" applyFont="1" applyFill="1" applyBorder="1"/>
    <xf numFmtId="164" fontId="59" fillId="0" borderId="2" xfId="0" applyNumberFormat="1" applyFont="1" applyBorder="1"/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4" fillId="0" borderId="2" xfId="78" applyFont="1" applyFill="1" applyBorder="1" applyAlignment="1">
      <alignment vertical="center" wrapText="1"/>
    </xf>
    <xf numFmtId="0" fontId="62" fillId="0" borderId="2" xfId="78" applyFont="1" applyBorder="1" applyAlignment="1">
      <alignment horizontal="center" vertical="center"/>
    </xf>
    <xf numFmtId="44" fontId="64" fillId="0" borderId="2" xfId="65" applyFont="1" applyFill="1" applyBorder="1" applyAlignment="1">
      <alignment horizontal="center" vertical="center" wrapText="1"/>
    </xf>
    <xf numFmtId="0" fontId="33" fillId="0" borderId="2" xfId="78" applyFont="1" applyFill="1" applyBorder="1" applyAlignment="1">
      <alignment vertical="center" wrapText="1"/>
    </xf>
    <xf numFmtId="0" fontId="54" fillId="0" borderId="2" xfId="0" applyFont="1" applyBorder="1"/>
    <xf numFmtId="0" fontId="54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14" fontId="56" fillId="0" borderId="2" xfId="0" applyNumberFormat="1" applyFont="1" applyBorder="1" applyAlignment="1">
      <alignment horizontal="left" vertical="center" wrapText="1"/>
    </xf>
    <xf numFmtId="0" fontId="57" fillId="0" borderId="2" xfId="0" applyFont="1" applyBorder="1"/>
    <xf numFmtId="0" fontId="59" fillId="0" borderId="2" xfId="0" applyFont="1" applyBorder="1"/>
    <xf numFmtId="0" fontId="58" fillId="0" borderId="2" xfId="0" applyFont="1" applyBorder="1"/>
    <xf numFmtId="0" fontId="61" fillId="0" borderId="2" xfId="159" applyBorder="1"/>
    <xf numFmtId="0" fontId="54" fillId="37" borderId="2" xfId="0" applyFont="1" applyFill="1" applyBorder="1"/>
    <xf numFmtId="0" fontId="54" fillId="37" borderId="2" xfId="0" applyFont="1" applyFill="1" applyBorder="1" applyAlignment="1">
      <alignment horizontal="center" vertical="center"/>
    </xf>
    <xf numFmtId="2" fontId="54" fillId="37" borderId="2" xfId="0" applyNumberFormat="1" applyFont="1" applyFill="1" applyBorder="1"/>
    <xf numFmtId="0" fontId="0" fillId="38" borderId="17" xfId="0" applyFill="1" applyBorder="1"/>
    <xf numFmtId="49" fontId="0" fillId="38" borderId="17" xfId="0" applyNumberFormat="1" applyFill="1" applyBorder="1"/>
    <xf numFmtId="0" fontId="0" fillId="38" borderId="17" xfId="0" applyFill="1" applyBorder="1" applyAlignment="1">
      <alignment horizontal="center"/>
    </xf>
    <xf numFmtId="0" fontId="0" fillId="38" borderId="18" xfId="0" applyFill="1" applyBorder="1"/>
    <xf numFmtId="0" fontId="0" fillId="39" borderId="4" xfId="0" applyFill="1" applyBorder="1" applyAlignment="1">
      <alignment vertical="top"/>
    </xf>
    <xf numFmtId="49" fontId="0" fillId="39" borderId="4" xfId="0" applyNumberFormat="1" applyFill="1" applyBorder="1" applyAlignment="1">
      <alignment vertical="top"/>
    </xf>
    <xf numFmtId="49" fontId="0" fillId="39" borderId="2" xfId="0" applyNumberFormat="1" applyFill="1" applyBorder="1" applyAlignment="1">
      <alignment vertical="top"/>
    </xf>
    <xf numFmtId="0" fontId="0" fillId="39" borderId="2" xfId="0" applyFill="1" applyBorder="1" applyAlignment="1">
      <alignment horizontal="center" vertical="top"/>
    </xf>
    <xf numFmtId="176" fontId="0" fillId="39" borderId="2" xfId="0" applyNumberFormat="1" applyFill="1" applyBorder="1" applyAlignment="1">
      <alignment vertical="top"/>
    </xf>
    <xf numFmtId="4" fontId="0" fillId="39" borderId="2" xfId="0" applyNumberFormat="1" applyFill="1" applyBorder="1" applyAlignment="1">
      <alignment vertical="top"/>
    </xf>
    <xf numFmtId="0" fontId="54" fillId="40" borderId="2" xfId="0" applyFont="1" applyFill="1" applyBorder="1" applyAlignment="1">
      <alignment horizontal="center" vertical="center"/>
    </xf>
    <xf numFmtId="0" fontId="56" fillId="40" borderId="2" xfId="0" applyFont="1" applyFill="1" applyBorder="1" applyAlignment="1">
      <alignment horizontal="left" vertical="center" wrapText="1"/>
    </xf>
    <xf numFmtId="0" fontId="55" fillId="40" borderId="2" xfId="0" applyFont="1" applyFill="1" applyBorder="1" applyAlignment="1">
      <alignment horizontal="left" vertical="center" wrapText="1"/>
    </xf>
    <xf numFmtId="177" fontId="56" fillId="40" borderId="2" xfId="0" applyNumberFormat="1" applyFont="1" applyFill="1" applyBorder="1" applyAlignment="1">
      <alignment horizontal="left" vertical="center" wrapText="1"/>
    </xf>
    <xf numFmtId="0" fontId="54" fillId="40" borderId="2" xfId="0" applyFont="1" applyFill="1" applyBorder="1"/>
    <xf numFmtId="0" fontId="56" fillId="37" borderId="2" xfId="0" applyFont="1" applyFill="1" applyBorder="1" applyAlignment="1">
      <alignment wrapText="1"/>
    </xf>
    <xf numFmtId="164" fontId="56" fillId="37" borderId="2" xfId="0" applyNumberFormat="1" applyFont="1" applyFill="1" applyBorder="1" applyAlignment="1"/>
    <xf numFmtId="0" fontId="59" fillId="0" borderId="4" xfId="0" applyFont="1" applyBorder="1"/>
    <xf numFmtId="0" fontId="0" fillId="38" borderId="17" xfId="0" applyFill="1" applyBorder="1" applyAlignment="1">
      <alignment vertical="top"/>
    </xf>
    <xf numFmtId="49" fontId="0" fillId="38" borderId="17" xfId="0" applyNumberFormat="1" applyFill="1" applyBorder="1" applyAlignment="1">
      <alignment vertical="top"/>
    </xf>
    <xf numFmtId="0" fontId="0" fillId="38" borderId="17" xfId="0" applyFill="1" applyBorder="1" applyAlignment="1">
      <alignment horizontal="center" vertical="top"/>
    </xf>
    <xf numFmtId="0" fontId="0" fillId="38" borderId="18" xfId="0" applyFill="1" applyBorder="1" applyAlignment="1">
      <alignment vertical="top"/>
    </xf>
    <xf numFmtId="0" fontId="56" fillId="38" borderId="2" xfId="0" applyFont="1" applyFill="1" applyBorder="1" applyAlignment="1">
      <alignment horizontal="center" vertical="top"/>
    </xf>
    <xf numFmtId="0" fontId="54" fillId="41" borderId="1" xfId="0" applyFont="1" applyFill="1" applyBorder="1"/>
    <xf numFmtId="0" fontId="54" fillId="41" borderId="2" xfId="0" applyFont="1" applyFill="1" applyBorder="1"/>
    <xf numFmtId="0" fontId="54" fillId="41" borderId="1" xfId="0" applyFont="1" applyFill="1" applyBorder="1" applyAlignment="1">
      <alignment horizontal="center" vertical="center"/>
    </xf>
    <xf numFmtId="2" fontId="54" fillId="41" borderId="1" xfId="0" applyNumberFormat="1" applyFont="1" applyFill="1" applyBorder="1"/>
    <xf numFmtId="0" fontId="56" fillId="41" borderId="1" xfId="0" applyFont="1" applyFill="1" applyBorder="1" applyAlignment="1">
      <alignment wrapText="1"/>
    </xf>
    <xf numFmtId="0" fontId="56" fillId="40" borderId="1" xfId="0" applyFont="1" applyFill="1" applyBorder="1" applyAlignment="1">
      <alignment wrapText="1"/>
    </xf>
    <xf numFmtId="0" fontId="54" fillId="40" borderId="1" xfId="0" applyFont="1" applyFill="1" applyBorder="1"/>
    <xf numFmtId="0" fontId="54" fillId="40" borderId="1" xfId="0" applyFont="1" applyFill="1" applyBorder="1" applyAlignment="1">
      <alignment horizontal="center" vertical="center"/>
    </xf>
    <xf numFmtId="2" fontId="54" fillId="40" borderId="1" xfId="0" applyNumberFormat="1" applyFont="1" applyFill="1" applyBorder="1"/>
    <xf numFmtId="164" fontId="59" fillId="37" borderId="2" xfId="0" applyNumberFormat="1" applyFont="1" applyFill="1" applyBorder="1"/>
    <xf numFmtId="0" fontId="0" fillId="0" borderId="2" xfId="0" applyBorder="1"/>
    <xf numFmtId="0" fontId="54" fillId="2" borderId="2" xfId="0" applyFont="1" applyFill="1" applyBorder="1"/>
    <xf numFmtId="0" fontId="54" fillId="2" borderId="1" xfId="0" applyFont="1" applyFill="1" applyBorder="1"/>
    <xf numFmtId="0" fontId="56" fillId="2" borderId="1" xfId="0" applyFont="1" applyFill="1" applyBorder="1" applyAlignment="1">
      <alignment wrapText="1"/>
    </xf>
    <xf numFmtId="0" fontId="56" fillId="2" borderId="1" xfId="0" applyFont="1" applyFill="1" applyBorder="1" applyAlignment="1">
      <alignment horizontal="center" vertical="center"/>
    </xf>
    <xf numFmtId="0" fontId="56" fillId="2" borderId="1" xfId="0" applyFont="1" applyFill="1" applyBorder="1"/>
    <xf numFmtId="2" fontId="56" fillId="2" borderId="1" xfId="0" applyNumberFormat="1" applyFont="1" applyFill="1" applyBorder="1"/>
    <xf numFmtId="0" fontId="0" fillId="38" borderId="2" xfId="0" applyFill="1" applyBorder="1" applyAlignment="1">
      <alignment vertical="top"/>
    </xf>
    <xf numFmtId="0" fontId="0" fillId="38" borderId="2" xfId="0" applyFill="1" applyBorder="1"/>
    <xf numFmtId="8" fontId="56" fillId="2" borderId="2" xfId="0" applyNumberFormat="1" applyFont="1" applyFill="1" applyBorder="1" applyAlignment="1">
      <alignment horizontal="right"/>
    </xf>
    <xf numFmtId="8" fontId="56" fillId="2" borderId="2" xfId="0" applyNumberFormat="1" applyFont="1" applyFill="1" applyBorder="1"/>
    <xf numFmtId="8" fontId="56" fillId="40" borderId="2" xfId="0" applyNumberFormat="1" applyFont="1" applyFill="1" applyBorder="1"/>
    <xf numFmtId="9" fontId="54" fillId="40" borderId="2" xfId="0" applyNumberFormat="1" applyFont="1" applyFill="1" applyBorder="1"/>
    <xf numFmtId="8" fontId="54" fillId="40" borderId="2" xfId="0" applyNumberFormat="1" applyFont="1" applyFill="1" applyBorder="1"/>
    <xf numFmtId="0" fontId="65" fillId="0" borderId="0" xfId="0" applyFont="1" applyAlignment="1">
      <alignment horizontal="center" vertical="center"/>
    </xf>
  </cellXfs>
  <cellStyles count="163">
    <cellStyle name="_List1" xfId="3"/>
    <cellStyle name="_List1 2" xfId="4"/>
    <cellStyle name="20 % – Zvýraznění1 1" xfId="5"/>
    <cellStyle name="20 % – Zvýraznění1 1 2" xfId="6"/>
    <cellStyle name="20 % – Zvýraznění2 1" xfId="7"/>
    <cellStyle name="20 % – Zvýraznění3 1" xfId="8"/>
    <cellStyle name="20 % – Zvýraznění4 1" xfId="9"/>
    <cellStyle name="20 % – Zvýraznění5 1" xfId="10"/>
    <cellStyle name="20 % – Zvýraznění5 1 2" xfId="11"/>
    <cellStyle name="20 % – Zvýraznění6 1" xfId="12"/>
    <cellStyle name="20 % – Zvýraznění6 1 2" xfId="13"/>
    <cellStyle name="40 % – Zvýraznění1 1" xfId="14"/>
    <cellStyle name="40 % – Zvýraznění2 1" xfId="15"/>
    <cellStyle name="40 % – Zvýraznění3 1" xfId="16"/>
    <cellStyle name="40 % – Zvýraznění3 1 2" xfId="17"/>
    <cellStyle name="40 % – Zvýraznění4 1" xfId="18"/>
    <cellStyle name="40 % – Zvýraznění5 1" xfId="19"/>
    <cellStyle name="40 % – Zvýraznění6 1" xfId="20"/>
    <cellStyle name="40 % – Zvýraznění6 3" xfId="21"/>
    <cellStyle name="60 % – Zvýraznění1 1" xfId="22"/>
    <cellStyle name="60 % – Zvýraznění1 1 2" xfId="23"/>
    <cellStyle name="60 % – Zvýraznění2 1" xfId="24"/>
    <cellStyle name="60 % – Zvýraznění3 1" xfId="25"/>
    <cellStyle name="60 % – Zvýraznění3 1 2" xfId="26"/>
    <cellStyle name="60 % – Zvýraznění4 1" xfId="27"/>
    <cellStyle name="60 % – Zvýraznění5 1" xfId="28"/>
    <cellStyle name="60 % – Zvýraznění5 1 2" xfId="29"/>
    <cellStyle name="60 % – Zvýraznění6 1" xfId="30"/>
    <cellStyle name="Celkem 1" xfId="31"/>
    <cellStyle name="čárky 2" xfId="33"/>
    <cellStyle name="čárky 2 2" xfId="34"/>
    <cellStyle name="čárky 2 2 2" xfId="35"/>
    <cellStyle name="čárky 2 2 2 2" xfId="36"/>
    <cellStyle name="čárky 2 2 3" xfId="37"/>
    <cellStyle name="čárky 2 3" xfId="38"/>
    <cellStyle name="čárky 3" xfId="39"/>
    <cellStyle name="čárky 3 2" xfId="40"/>
    <cellStyle name="čárky 3 2 2" xfId="41"/>
    <cellStyle name="čárky 3 3" xfId="42"/>
    <cellStyle name="čárky 4" xfId="32"/>
    <cellStyle name="Dezimal [0]_Tabelle1" xfId="43"/>
    <cellStyle name="Dezimal_Tabelle1" xfId="44"/>
    <cellStyle name="Firma" xfId="45"/>
    <cellStyle name="Firma 2" xfId="46"/>
    <cellStyle name="Flag" xfId="47"/>
    <cellStyle name="Heading2" xfId="48"/>
    <cellStyle name="Heading3" xfId="49"/>
    <cellStyle name="Heading3 2" xfId="50"/>
    <cellStyle name="Hlavní nadpis" xfId="51"/>
    <cellStyle name="Horizontal" xfId="52"/>
    <cellStyle name="Horizontal 2" xfId="53"/>
    <cellStyle name="Hypertextový odkaz" xfId="159" builtinId="8"/>
    <cellStyle name="Hypertextový odkaz 2" xfId="54"/>
    <cellStyle name="Hypertextový odkaz 2 2" xfId="55"/>
    <cellStyle name="Hypertextový odkaz 3" xfId="56"/>
    <cellStyle name="Hypertextový odkaz 3 2" xfId="57"/>
    <cellStyle name="Hypertextový odkaz 4" xfId="58"/>
    <cellStyle name="Hypertextový odkaz 4 2" xfId="59"/>
    <cellStyle name="Hypertextový odkaz 5" xfId="60"/>
    <cellStyle name="Hypertextový odkaz 6" xfId="160"/>
    <cellStyle name="Chybně 1" xfId="61"/>
    <cellStyle name="Kontrolní buňka 1" xfId="62"/>
    <cellStyle name="Kontrolní buňka 1 2" xfId="63"/>
    <cellStyle name="Měna 2" xfId="64"/>
    <cellStyle name="Měna 3" xfId="65"/>
    <cellStyle name="měny 2 7" xfId="66"/>
    <cellStyle name="Nadpis 1 1" xfId="67"/>
    <cellStyle name="Nadpis 2 1" xfId="68"/>
    <cellStyle name="Nadpis 3 1" xfId="69"/>
    <cellStyle name="Nadpis 4 1" xfId="70"/>
    <cellStyle name="Název 1" xfId="71"/>
    <cellStyle name="NazevOddilu" xfId="72"/>
    <cellStyle name="Neutrální 1" xfId="73"/>
    <cellStyle name="normal" xfId="74"/>
    <cellStyle name="normal 2" xfId="75"/>
    <cellStyle name="normálne 2" xfId="162"/>
    <cellStyle name="Normální" xfId="0" builtinId="0"/>
    <cellStyle name="Normální 10" xfId="76"/>
    <cellStyle name="normální 11" xfId="2"/>
    <cellStyle name="Normální 12" xfId="161"/>
    <cellStyle name="normální 13" xfId="77"/>
    <cellStyle name="Normální 17" xfId="78"/>
    <cellStyle name="normální 2" xfId="1"/>
    <cellStyle name="normální 2 11" xfId="79"/>
    <cellStyle name="normální 2 16" xfId="80"/>
    <cellStyle name="normální 2 35" xfId="81"/>
    <cellStyle name="normální 2 5" xfId="82"/>
    <cellStyle name="normální 2 53" xfId="83"/>
    <cellStyle name="normální 2 54" xfId="84"/>
    <cellStyle name="normální 3" xfId="85"/>
    <cellStyle name="normální 3 2" xfId="86"/>
    <cellStyle name="normální 3 21" xfId="87"/>
    <cellStyle name="Normální 39" xfId="88"/>
    <cellStyle name="normální 4" xfId="89"/>
    <cellStyle name="normální 4 2" xfId="90"/>
    <cellStyle name="Normální 40" xfId="91"/>
    <cellStyle name="Normální 41" xfId="92"/>
    <cellStyle name="Normální 42" xfId="93"/>
    <cellStyle name="Normální 43" xfId="94"/>
    <cellStyle name="normální 5" xfId="95"/>
    <cellStyle name="normální 5 2" xfId="96"/>
    <cellStyle name="Normální 6" xfId="97"/>
    <cellStyle name="Normální 63" xfId="98"/>
    <cellStyle name="Normální 65" xfId="99"/>
    <cellStyle name="Normální 66" xfId="100"/>
    <cellStyle name="Normální 68" xfId="101"/>
    <cellStyle name="Normální 7" xfId="102"/>
    <cellStyle name="Normální 74" xfId="103"/>
    <cellStyle name="Normální 8" xfId="104"/>
    <cellStyle name="Normální 9" xfId="105"/>
    <cellStyle name="Note" xfId="106"/>
    <cellStyle name="Note 2" xfId="107"/>
    <cellStyle name="Option" xfId="108"/>
    <cellStyle name="Option 2" xfId="109"/>
    <cellStyle name="OptionHeading" xfId="110"/>
    <cellStyle name="Podnadpis" xfId="111"/>
    <cellStyle name="pokus" xfId="112"/>
    <cellStyle name="Poznámka 1" xfId="113"/>
    <cellStyle name="Price" xfId="114"/>
    <cellStyle name="procent 2" xfId="115"/>
    <cellStyle name="Procenta 2" xfId="116"/>
    <cellStyle name="Propojená buňka 1" xfId="117"/>
    <cellStyle name="RekapNazOdd" xfId="118"/>
    <cellStyle name="Specifikace" xfId="119"/>
    <cellStyle name="Specifikace 1" xfId="120"/>
    <cellStyle name="Správně 1" xfId="121"/>
    <cellStyle name="Standard_aktuell" xfId="122"/>
    <cellStyle name="Stín+tučně" xfId="123"/>
    <cellStyle name="Stín+tučně 2" xfId="124"/>
    <cellStyle name="Stín+tučně 3" xfId="125"/>
    <cellStyle name="Stín+tučně+velké písmo" xfId="126"/>
    <cellStyle name="Stín+tučně+velké písmo 2" xfId="127"/>
    <cellStyle name="Stín+tučně+velké písmo 3" xfId="128"/>
    <cellStyle name="Styl 1" xfId="129"/>
    <cellStyle name="Styl 1 1" xfId="130"/>
    <cellStyle name="Styl 1 1 2" xfId="131"/>
    <cellStyle name="Styl 1 2" xfId="132"/>
    <cellStyle name="Styl 1_List1" xfId="133"/>
    <cellStyle name="Text upozornění 1" xfId="134"/>
    <cellStyle name="Tučně" xfId="135"/>
    <cellStyle name="Tučně 2" xfId="136"/>
    <cellStyle name="TYP ŘÁDKU_4(sloupceJ-L)" xfId="137"/>
    <cellStyle name="Unit" xfId="138"/>
    <cellStyle name="Unit 2" xfId="139"/>
    <cellStyle name="Vertical" xfId="140"/>
    <cellStyle name="Vertical 2" xfId="141"/>
    <cellStyle name="Vstup 1" xfId="142"/>
    <cellStyle name="Vstup 1 2" xfId="143"/>
    <cellStyle name="Výpočet 1" xfId="144"/>
    <cellStyle name="Výstup 1" xfId="145"/>
    <cellStyle name="Vysvětlující text 1" xfId="146"/>
    <cellStyle name="Währung [0]_Tabelle1" xfId="147"/>
    <cellStyle name="Währung_Tabelle1" xfId="148"/>
    <cellStyle name="základní" xfId="149"/>
    <cellStyle name="základní 2" xfId="150"/>
    <cellStyle name="Zvýraznění 1 1" xfId="151"/>
    <cellStyle name="Zvýraznění 2 1" xfId="152"/>
    <cellStyle name="Zvýraznění 3 1" xfId="153"/>
    <cellStyle name="Zvýraznění 4 1" xfId="154"/>
    <cellStyle name="Zvýraznění 5 1" xfId="155"/>
    <cellStyle name="Zvýraznění 5 1 2" xfId="156"/>
    <cellStyle name="Zvýraznění 6 1" xfId="157"/>
    <cellStyle name="Zvýraznění 6 1 2" xfId="1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="85" zoomScaleNormal="85" zoomScaleSheetLayoutView="100" zoomScalePageLayoutView="150" workbookViewId="0">
      <pane ySplit="4" topLeftCell="A89" activePane="bottomLeft" state="frozen"/>
      <selection pane="bottomLeft" sqref="A1:H1"/>
    </sheetView>
  </sheetViews>
  <sheetFormatPr defaultColWidth="8.81640625" defaultRowHeight="14"/>
  <cols>
    <col min="1" max="1" width="4.54296875" style="3" bestFit="1" customWidth="1"/>
    <col min="2" max="2" width="17.81640625" style="20" customWidth="1"/>
    <col min="3" max="3" width="69.54296875" style="4" customWidth="1"/>
    <col min="4" max="4" width="5" style="5" customWidth="1"/>
    <col min="5" max="5" width="9.81640625" style="6" customWidth="1"/>
    <col min="6" max="6" width="13.453125" style="3" bestFit="1" customWidth="1"/>
    <col min="7" max="7" width="22.1796875" style="3" customWidth="1"/>
    <col min="8" max="8" width="34.1796875" style="1" bestFit="1" customWidth="1"/>
    <col min="9" max="9" width="8.81640625" style="13"/>
    <col min="10" max="10" width="11.26953125" style="13" customWidth="1"/>
    <col min="11" max="11" width="8.26953125" style="13" customWidth="1"/>
    <col min="12" max="12" width="13.7265625" style="1" bestFit="1" customWidth="1"/>
    <col min="13" max="13" width="11.7265625" style="1" customWidth="1"/>
    <col min="14" max="16384" width="8.81640625" style="1"/>
  </cols>
  <sheetData>
    <row r="1" spans="1:11" ht="15.75" customHeight="1">
      <c r="A1" s="79" t="s">
        <v>136</v>
      </c>
      <c r="B1" s="79"/>
      <c r="C1" s="79"/>
      <c r="D1" s="79"/>
      <c r="E1" s="79"/>
      <c r="F1" s="79"/>
      <c r="G1" s="79"/>
      <c r="H1" s="79"/>
    </row>
    <row r="2" spans="1:11" ht="28">
      <c r="A2" s="21"/>
      <c r="B2" s="21" t="s">
        <v>67</v>
      </c>
      <c r="C2" s="22" t="s">
        <v>135</v>
      </c>
      <c r="D2" s="23"/>
      <c r="E2" s="23"/>
      <c r="F2" s="24" t="s">
        <v>70</v>
      </c>
      <c r="G2" s="24"/>
      <c r="H2" s="20"/>
    </row>
    <row r="3" spans="1:11">
      <c r="A3" s="42"/>
      <c r="B3" s="42" t="s">
        <v>68</v>
      </c>
      <c r="C3" s="43" t="s">
        <v>69</v>
      </c>
      <c r="D3" s="43"/>
      <c r="E3" s="44"/>
      <c r="F3" s="44"/>
      <c r="G3" s="45"/>
      <c r="H3" s="46"/>
    </row>
    <row r="4" spans="1:11" ht="33.75" customHeight="1">
      <c r="A4" s="50" t="s">
        <v>71</v>
      </c>
      <c r="B4" s="51" t="s">
        <v>77</v>
      </c>
      <c r="C4" s="51" t="s">
        <v>72</v>
      </c>
      <c r="D4" s="52" t="s">
        <v>73</v>
      </c>
      <c r="E4" s="50" t="s">
        <v>74</v>
      </c>
      <c r="F4" s="53" t="s">
        <v>75</v>
      </c>
      <c r="G4" s="72" t="s">
        <v>76</v>
      </c>
      <c r="H4" s="54" t="s">
        <v>9</v>
      </c>
      <c r="J4" s="14"/>
    </row>
    <row r="5" spans="1:11" s="2" customFormat="1" ht="14.5">
      <c r="A5" s="36" t="s">
        <v>78</v>
      </c>
      <c r="B5" s="37" t="s">
        <v>81</v>
      </c>
      <c r="C5" s="38" t="s">
        <v>0</v>
      </c>
      <c r="D5" s="39"/>
      <c r="E5" s="40"/>
      <c r="F5" s="41"/>
      <c r="G5" s="41">
        <f>SUM(G6:G18)</f>
        <v>0</v>
      </c>
      <c r="H5" s="25"/>
      <c r="I5" s="14"/>
      <c r="J5" s="14"/>
      <c r="K5" s="14"/>
    </row>
    <row r="6" spans="1:11" s="7" customFormat="1" ht="13">
      <c r="A6" s="26" t="s">
        <v>25</v>
      </c>
      <c r="B6" s="26"/>
      <c r="C6" s="8" t="s">
        <v>4</v>
      </c>
      <c r="D6" s="9" t="s">
        <v>19</v>
      </c>
      <c r="E6" s="10">
        <v>165.51</v>
      </c>
      <c r="F6" s="11"/>
      <c r="G6" s="12">
        <f>E6*F6</f>
        <v>0</v>
      </c>
      <c r="H6" s="27"/>
      <c r="I6" s="15"/>
      <c r="J6" s="15"/>
      <c r="K6" s="15"/>
    </row>
    <row r="7" spans="1:11" s="7" customFormat="1" ht="13">
      <c r="A7" s="26" t="s">
        <v>27</v>
      </c>
      <c r="B7" s="26"/>
      <c r="C7" s="8" t="s">
        <v>3</v>
      </c>
      <c r="D7" s="9" t="s">
        <v>19</v>
      </c>
      <c r="E7" s="10">
        <v>33.590000000000003</v>
      </c>
      <c r="F7" s="11"/>
      <c r="G7" s="12">
        <f t="shared" ref="G7:G23" si="0">E7*F7</f>
        <v>0</v>
      </c>
      <c r="H7" s="27"/>
      <c r="I7" s="15"/>
      <c r="J7" s="15"/>
      <c r="K7" s="15"/>
    </row>
    <row r="8" spans="1:11" s="7" customFormat="1" ht="13">
      <c r="A8" s="26" t="s">
        <v>29</v>
      </c>
      <c r="B8" s="26"/>
      <c r="C8" s="8" t="s">
        <v>90</v>
      </c>
      <c r="D8" s="9" t="s">
        <v>19</v>
      </c>
      <c r="E8" s="10">
        <v>50.58</v>
      </c>
      <c r="F8" s="11"/>
      <c r="G8" s="12">
        <f t="shared" si="0"/>
        <v>0</v>
      </c>
      <c r="H8" s="27"/>
      <c r="I8" s="15"/>
      <c r="J8" s="15"/>
      <c r="K8" s="15"/>
    </row>
    <row r="9" spans="1:11" s="7" customFormat="1" ht="13">
      <c r="A9" s="26" t="s">
        <v>34</v>
      </c>
      <c r="B9" s="26"/>
      <c r="C9" s="8" t="s">
        <v>1</v>
      </c>
      <c r="D9" s="9" t="s">
        <v>21</v>
      </c>
      <c r="E9" s="10">
        <v>1</v>
      </c>
      <c r="F9" s="11"/>
      <c r="G9" s="12">
        <f t="shared" si="0"/>
        <v>0</v>
      </c>
      <c r="H9" s="27"/>
      <c r="I9" s="15"/>
      <c r="J9" s="15"/>
      <c r="K9" s="15"/>
    </row>
    <row r="10" spans="1:11" s="7" customFormat="1" ht="13">
      <c r="A10" s="26" t="s">
        <v>36</v>
      </c>
      <c r="B10" s="26"/>
      <c r="C10" s="8" t="s">
        <v>24</v>
      </c>
      <c r="D10" s="9" t="s">
        <v>21</v>
      </c>
      <c r="E10" s="10">
        <v>1</v>
      </c>
      <c r="F10" s="11"/>
      <c r="G10" s="12">
        <f t="shared" si="0"/>
        <v>0</v>
      </c>
      <c r="H10" s="27"/>
      <c r="I10" s="15"/>
      <c r="J10" s="15"/>
      <c r="K10" s="15"/>
    </row>
    <row r="11" spans="1:11" s="7" customFormat="1" ht="13">
      <c r="A11" s="26" t="s">
        <v>38</v>
      </c>
      <c r="B11" s="26"/>
      <c r="C11" s="8" t="s">
        <v>23</v>
      </c>
      <c r="D11" s="9" t="s">
        <v>21</v>
      </c>
      <c r="E11" s="10">
        <v>2</v>
      </c>
      <c r="F11" s="11"/>
      <c r="G11" s="12">
        <f>E11*F11</f>
        <v>0</v>
      </c>
      <c r="H11" s="27"/>
      <c r="I11" s="15"/>
      <c r="J11" s="15"/>
      <c r="K11" s="15"/>
    </row>
    <row r="12" spans="1:11" s="7" customFormat="1" ht="13">
      <c r="A12" s="26" t="s">
        <v>40</v>
      </c>
      <c r="B12" s="26"/>
      <c r="C12" s="8" t="s">
        <v>2</v>
      </c>
      <c r="D12" s="9" t="s">
        <v>21</v>
      </c>
      <c r="E12" s="10">
        <v>1</v>
      </c>
      <c r="F12" s="11"/>
      <c r="G12" s="12">
        <f t="shared" si="0"/>
        <v>0</v>
      </c>
      <c r="H12" s="27"/>
      <c r="I12" s="15"/>
      <c r="J12" s="15"/>
      <c r="K12" s="15"/>
    </row>
    <row r="13" spans="1:11" s="7" customFormat="1" ht="13.5" customHeight="1">
      <c r="A13" s="26" t="s">
        <v>42</v>
      </c>
      <c r="B13" s="26"/>
      <c r="C13" s="8" t="s">
        <v>22</v>
      </c>
      <c r="D13" s="9" t="s">
        <v>19</v>
      </c>
      <c r="E13" s="10">
        <f>2*(I20+J20)*2.2</f>
        <v>0</v>
      </c>
      <c r="F13" s="11"/>
      <c r="G13" s="12">
        <f t="shared" si="0"/>
        <v>0</v>
      </c>
      <c r="H13" s="27"/>
      <c r="I13" s="15"/>
      <c r="J13" s="15"/>
      <c r="K13" s="15"/>
    </row>
    <row r="14" spans="1:11" s="7" customFormat="1" ht="13.5" customHeight="1">
      <c r="A14" s="26" t="s">
        <v>44</v>
      </c>
      <c r="B14" s="26"/>
      <c r="C14" s="8" t="s">
        <v>106</v>
      </c>
      <c r="D14" s="9" t="s">
        <v>87</v>
      </c>
      <c r="E14" s="10">
        <v>1</v>
      </c>
      <c r="F14" s="11"/>
      <c r="G14" s="12">
        <f t="shared" si="0"/>
        <v>0</v>
      </c>
      <c r="H14" s="27"/>
      <c r="I14" s="15"/>
      <c r="J14" s="15"/>
      <c r="K14" s="15"/>
    </row>
    <row r="15" spans="1:11" s="7" customFormat="1" ht="13">
      <c r="A15" s="26" t="s">
        <v>46</v>
      </c>
      <c r="B15" s="26"/>
      <c r="C15" s="8" t="s">
        <v>107</v>
      </c>
      <c r="D15" s="9" t="s">
        <v>87</v>
      </c>
      <c r="E15" s="10">
        <v>3</v>
      </c>
      <c r="F15" s="11"/>
      <c r="G15" s="12">
        <f t="shared" si="0"/>
        <v>0</v>
      </c>
      <c r="H15" s="27"/>
      <c r="I15" s="15"/>
      <c r="J15" s="15"/>
      <c r="K15" s="15"/>
    </row>
    <row r="16" spans="1:11" s="7" customFormat="1" ht="13">
      <c r="A16" s="26" t="s">
        <v>48</v>
      </c>
      <c r="B16" s="26"/>
      <c r="C16" s="8" t="s">
        <v>5</v>
      </c>
      <c r="D16" s="9" t="s">
        <v>18</v>
      </c>
      <c r="E16" s="10">
        <v>1</v>
      </c>
      <c r="F16" s="11"/>
      <c r="G16" s="12">
        <f t="shared" si="0"/>
        <v>0</v>
      </c>
      <c r="H16" s="27"/>
      <c r="I16" s="15"/>
      <c r="J16" s="15"/>
      <c r="K16" s="15"/>
    </row>
    <row r="17" spans="1:11" s="7" customFormat="1" ht="13">
      <c r="A17" s="26" t="s">
        <v>50</v>
      </c>
      <c r="B17" s="26"/>
      <c r="C17" s="8" t="s">
        <v>6</v>
      </c>
      <c r="D17" s="9" t="s">
        <v>18</v>
      </c>
      <c r="E17" s="10">
        <v>1</v>
      </c>
      <c r="F17" s="11"/>
      <c r="G17" s="12">
        <f t="shared" si="0"/>
        <v>0</v>
      </c>
      <c r="H17" s="27"/>
      <c r="I17" s="15"/>
      <c r="J17" s="15"/>
      <c r="K17" s="15"/>
    </row>
    <row r="18" spans="1:11" s="7" customFormat="1" ht="13">
      <c r="A18" s="26" t="s">
        <v>52</v>
      </c>
      <c r="B18" s="26"/>
      <c r="C18" s="8" t="s">
        <v>82</v>
      </c>
      <c r="D18" s="9" t="s">
        <v>18</v>
      </c>
      <c r="E18" s="10">
        <v>1</v>
      </c>
      <c r="F18" s="11"/>
      <c r="G18" s="12">
        <f t="shared" si="0"/>
        <v>0</v>
      </c>
      <c r="H18" s="27"/>
      <c r="I18" s="15"/>
      <c r="J18" s="15"/>
      <c r="K18" s="15"/>
    </row>
    <row r="19" spans="1:11" s="7" customFormat="1" ht="13">
      <c r="A19" s="49"/>
      <c r="B19" s="49"/>
      <c r="C19" s="8"/>
      <c r="D19" s="9"/>
      <c r="E19" s="10"/>
      <c r="F19" s="11"/>
      <c r="G19" s="12"/>
      <c r="H19" s="27"/>
      <c r="I19" s="15"/>
      <c r="J19" s="15"/>
      <c r="K19" s="15"/>
    </row>
    <row r="20" spans="1:11" s="2" customFormat="1" ht="14.5">
      <c r="A20" s="36" t="s">
        <v>78</v>
      </c>
      <c r="B20" s="37" t="s">
        <v>79</v>
      </c>
      <c r="C20" s="38" t="s">
        <v>83</v>
      </c>
      <c r="D20" s="39"/>
      <c r="E20" s="40"/>
      <c r="F20" s="41"/>
      <c r="G20" s="41">
        <f>SUM(G21:G23)</f>
        <v>0</v>
      </c>
      <c r="H20" s="25"/>
      <c r="I20" s="14"/>
      <c r="J20" s="14"/>
      <c r="K20" s="14"/>
    </row>
    <row r="21" spans="1:11" s="7" customFormat="1" ht="13">
      <c r="A21" s="26"/>
      <c r="B21" s="26"/>
      <c r="C21" s="8" t="s">
        <v>112</v>
      </c>
      <c r="D21" s="9" t="s">
        <v>19</v>
      </c>
      <c r="E21" s="10">
        <v>24.16</v>
      </c>
      <c r="F21" s="11"/>
      <c r="G21" s="12">
        <f t="shared" si="0"/>
        <v>0</v>
      </c>
      <c r="H21" s="27"/>
      <c r="I21" s="15"/>
      <c r="J21" s="15"/>
      <c r="K21" s="15"/>
    </row>
    <row r="22" spans="1:11" s="7" customFormat="1" ht="13">
      <c r="A22" s="26"/>
      <c r="B22" s="26"/>
      <c r="C22" s="8" t="s">
        <v>121</v>
      </c>
      <c r="D22" s="9" t="s">
        <v>20</v>
      </c>
      <c r="E22" s="10">
        <v>19.059999999999999</v>
      </c>
      <c r="F22" s="11"/>
      <c r="G22" s="12">
        <f t="shared" si="0"/>
        <v>0</v>
      </c>
      <c r="H22" s="27"/>
      <c r="I22" s="15"/>
      <c r="J22" s="15"/>
      <c r="K22" s="15"/>
    </row>
    <row r="23" spans="1:11" s="7" customFormat="1" ht="13">
      <c r="A23" s="49"/>
      <c r="B23" s="49"/>
      <c r="C23" s="8" t="s">
        <v>102</v>
      </c>
      <c r="D23" s="9" t="s">
        <v>18</v>
      </c>
      <c r="E23" s="10">
        <v>1</v>
      </c>
      <c r="F23" s="11"/>
      <c r="G23" s="12">
        <f t="shared" si="0"/>
        <v>0</v>
      </c>
      <c r="H23" s="27"/>
      <c r="I23" s="15"/>
      <c r="J23" s="15"/>
      <c r="K23" s="15"/>
    </row>
    <row r="24" spans="1:11" s="2" customFormat="1" ht="14.5">
      <c r="A24" s="36" t="s">
        <v>78</v>
      </c>
      <c r="B24" s="37" t="s">
        <v>92</v>
      </c>
      <c r="C24" s="38" t="s">
        <v>66</v>
      </c>
      <c r="D24" s="39" t="s">
        <v>80</v>
      </c>
      <c r="E24" s="40"/>
      <c r="F24" s="41"/>
      <c r="G24" s="41">
        <f>SUM(G25:G28)</f>
        <v>0</v>
      </c>
      <c r="H24" s="25"/>
      <c r="I24" s="14"/>
      <c r="J24" s="14"/>
      <c r="K24" s="14"/>
    </row>
    <row r="25" spans="1:11" s="7" customFormat="1" ht="13">
      <c r="A25" s="26"/>
      <c r="B25" s="26"/>
      <c r="C25" s="8" t="s">
        <v>112</v>
      </c>
      <c r="D25" s="9" t="s">
        <v>19</v>
      </c>
      <c r="E25" s="10">
        <v>9.7899999999999991</v>
      </c>
      <c r="F25" s="11"/>
      <c r="G25" s="12">
        <f t="shared" ref="G25:G26" si="1">E25*F25</f>
        <v>0</v>
      </c>
      <c r="H25" s="27"/>
      <c r="I25" s="15"/>
      <c r="J25" s="15"/>
      <c r="K25" s="15"/>
    </row>
    <row r="26" spans="1:11" s="7" customFormat="1" ht="13">
      <c r="A26" s="26"/>
      <c r="B26" s="26"/>
      <c r="C26" s="8" t="s">
        <v>121</v>
      </c>
      <c r="D26" s="9" t="s">
        <v>20</v>
      </c>
      <c r="E26" s="10">
        <v>14.66</v>
      </c>
      <c r="F26" s="11"/>
      <c r="G26" s="12">
        <f t="shared" si="1"/>
        <v>0</v>
      </c>
      <c r="H26" s="27"/>
      <c r="I26" s="15"/>
      <c r="J26" s="15"/>
      <c r="K26" s="15"/>
    </row>
    <row r="27" spans="1:11" s="7" customFormat="1" ht="13">
      <c r="A27" s="26"/>
      <c r="B27" s="26"/>
      <c r="C27" s="8"/>
      <c r="D27" s="9"/>
      <c r="E27" s="10"/>
      <c r="F27" s="11"/>
      <c r="G27" s="12"/>
      <c r="H27" s="27"/>
      <c r="I27" s="15"/>
      <c r="J27" s="15"/>
      <c r="K27" s="15"/>
    </row>
    <row r="28" spans="1:11" s="7" customFormat="1" ht="13">
      <c r="A28" s="26"/>
      <c r="B28" s="26"/>
      <c r="C28" s="8"/>
      <c r="D28" s="9"/>
      <c r="E28" s="10"/>
      <c r="F28" s="11"/>
      <c r="G28" s="12"/>
      <c r="H28" s="27"/>
      <c r="I28" s="15"/>
      <c r="J28" s="15"/>
      <c r="K28" s="15"/>
    </row>
    <row r="29" spans="1:11" s="2" customFormat="1" ht="14.5">
      <c r="A29" s="36" t="s">
        <v>78</v>
      </c>
      <c r="B29" s="37" t="s">
        <v>93</v>
      </c>
      <c r="C29" s="38" t="s">
        <v>91</v>
      </c>
      <c r="D29" s="39" t="s">
        <v>80</v>
      </c>
      <c r="E29" s="40"/>
      <c r="F29" s="41"/>
      <c r="G29" s="41">
        <f>SUM(G30:G50)</f>
        <v>0</v>
      </c>
      <c r="H29" s="25"/>
      <c r="I29" s="14"/>
      <c r="J29" s="14"/>
      <c r="K29" s="14"/>
    </row>
    <row r="30" spans="1:11" s="7" customFormat="1" ht="13">
      <c r="A30" s="26"/>
      <c r="B30" s="26"/>
      <c r="C30" s="8" t="s">
        <v>103</v>
      </c>
      <c r="D30" s="9" t="s">
        <v>19</v>
      </c>
      <c r="E30" s="10">
        <v>13.8</v>
      </c>
      <c r="F30" s="11"/>
      <c r="G30" s="12">
        <f t="shared" ref="G30:G42" si="2">E30*F30</f>
        <v>0</v>
      </c>
      <c r="H30" s="27"/>
      <c r="I30" s="15"/>
      <c r="J30" s="15"/>
      <c r="K30" s="15"/>
    </row>
    <row r="31" spans="1:11" s="7" customFormat="1" ht="13">
      <c r="A31" s="26"/>
      <c r="B31" s="26"/>
      <c r="C31" s="8" t="s">
        <v>10</v>
      </c>
      <c r="D31" s="9" t="s">
        <v>19</v>
      </c>
      <c r="E31" s="10">
        <v>13.8</v>
      </c>
      <c r="F31" s="11"/>
      <c r="G31" s="12">
        <f t="shared" si="2"/>
        <v>0</v>
      </c>
      <c r="H31" s="27"/>
      <c r="I31" s="15"/>
      <c r="J31" s="15"/>
      <c r="K31" s="15"/>
    </row>
    <row r="32" spans="1:11" s="7" customFormat="1" ht="13">
      <c r="A32" s="26"/>
      <c r="B32" s="26"/>
      <c r="C32" s="8" t="s">
        <v>11</v>
      </c>
      <c r="D32" s="9" t="s">
        <v>19</v>
      </c>
      <c r="E32" s="10">
        <f>E31</f>
        <v>13.8</v>
      </c>
      <c r="F32" s="11"/>
      <c r="G32" s="12">
        <f t="shared" si="2"/>
        <v>0</v>
      </c>
      <c r="H32" s="27"/>
      <c r="I32" s="15"/>
      <c r="J32" s="15"/>
      <c r="K32" s="15"/>
    </row>
    <row r="33" spans="1:11" s="7" customFormat="1" ht="14.5">
      <c r="A33" s="26"/>
      <c r="B33" s="26"/>
      <c r="C33" s="8" t="s">
        <v>129</v>
      </c>
      <c r="D33" s="9" t="s">
        <v>18</v>
      </c>
      <c r="E33" s="10">
        <v>1</v>
      </c>
      <c r="F33" s="11"/>
      <c r="G33" s="12">
        <f t="shared" si="2"/>
        <v>0</v>
      </c>
      <c r="H33" s="65"/>
      <c r="I33" s="15"/>
      <c r="J33" s="15"/>
      <c r="K33" s="15"/>
    </row>
    <row r="34" spans="1:11" s="7" customFormat="1" ht="14.5">
      <c r="A34" s="26"/>
      <c r="B34" s="26"/>
      <c r="C34" s="8" t="s">
        <v>128</v>
      </c>
      <c r="D34" s="9" t="s">
        <v>18</v>
      </c>
      <c r="E34" s="10">
        <v>1</v>
      </c>
      <c r="F34" s="11"/>
      <c r="G34" s="12">
        <f t="shared" si="2"/>
        <v>0</v>
      </c>
      <c r="H34" s="65"/>
      <c r="I34" s="15"/>
      <c r="J34" s="15"/>
      <c r="K34" s="15"/>
    </row>
    <row r="35" spans="1:11" s="7" customFormat="1" ht="14.5">
      <c r="A35" s="26"/>
      <c r="B35" s="26"/>
      <c r="C35" s="8" t="s">
        <v>130</v>
      </c>
      <c r="D35" s="9" t="s">
        <v>18</v>
      </c>
      <c r="E35" s="10">
        <v>2</v>
      </c>
      <c r="F35" s="11"/>
      <c r="G35" s="12">
        <f t="shared" si="2"/>
        <v>0</v>
      </c>
      <c r="H35" s="28"/>
      <c r="I35" s="15"/>
      <c r="J35" s="15"/>
      <c r="K35" s="15"/>
    </row>
    <row r="36" spans="1:11" s="7" customFormat="1" ht="13">
      <c r="A36" s="26"/>
      <c r="B36" s="26"/>
      <c r="C36" s="8" t="s">
        <v>12</v>
      </c>
      <c r="D36" s="9" t="s">
        <v>18</v>
      </c>
      <c r="E36" s="10">
        <v>1</v>
      </c>
      <c r="F36" s="11"/>
      <c r="G36" s="12">
        <f t="shared" si="2"/>
        <v>0</v>
      </c>
      <c r="H36" s="27"/>
      <c r="I36" s="15"/>
      <c r="J36" s="15"/>
      <c r="K36" s="15"/>
    </row>
    <row r="37" spans="1:11" s="7" customFormat="1" ht="13">
      <c r="A37" s="26"/>
      <c r="B37" s="26"/>
      <c r="C37" s="8" t="s">
        <v>100</v>
      </c>
      <c r="D37" s="9" t="s">
        <v>18</v>
      </c>
      <c r="E37" s="10">
        <v>1</v>
      </c>
      <c r="F37" s="11"/>
      <c r="G37" s="12">
        <f t="shared" si="2"/>
        <v>0</v>
      </c>
      <c r="H37" s="27"/>
      <c r="I37" s="15"/>
      <c r="J37" s="15"/>
      <c r="K37" s="15"/>
    </row>
    <row r="38" spans="1:11" s="7" customFormat="1" ht="14.5">
      <c r="A38" s="26"/>
      <c r="B38" s="26"/>
      <c r="C38" s="8" t="s">
        <v>13</v>
      </c>
      <c r="D38" s="9" t="s">
        <v>18</v>
      </c>
      <c r="E38" s="10">
        <v>2</v>
      </c>
      <c r="F38" s="11"/>
      <c r="G38" s="12">
        <f t="shared" si="2"/>
        <v>0</v>
      </c>
      <c r="H38" s="65"/>
      <c r="I38" s="15"/>
      <c r="J38" s="15"/>
      <c r="K38" s="15"/>
    </row>
    <row r="39" spans="1:11" s="7" customFormat="1" ht="14.5">
      <c r="A39" s="26"/>
      <c r="B39" s="26"/>
      <c r="C39" s="8" t="s">
        <v>88</v>
      </c>
      <c r="D39" s="9" t="s">
        <v>87</v>
      </c>
      <c r="E39" s="10">
        <v>1</v>
      </c>
      <c r="F39" s="11"/>
      <c r="G39" s="12">
        <f t="shared" si="2"/>
        <v>0</v>
      </c>
      <c r="H39" s="65"/>
      <c r="I39" s="15"/>
      <c r="J39" s="15"/>
      <c r="K39" s="15"/>
    </row>
    <row r="40" spans="1:11" s="7" customFormat="1" ht="14.5">
      <c r="A40" s="26"/>
      <c r="B40" s="26"/>
      <c r="C40" s="8" t="s">
        <v>101</v>
      </c>
      <c r="D40" s="9" t="s">
        <v>87</v>
      </c>
      <c r="E40" s="10">
        <v>1</v>
      </c>
      <c r="F40" s="11"/>
      <c r="G40" s="12">
        <f>F40*E40</f>
        <v>0</v>
      </c>
      <c r="H40" s="65"/>
      <c r="I40" s="15"/>
      <c r="J40" s="15"/>
      <c r="K40" s="15"/>
    </row>
    <row r="41" spans="1:11" s="7" customFormat="1" ht="13">
      <c r="A41" s="26"/>
      <c r="B41" s="26"/>
      <c r="C41" s="8" t="s">
        <v>113</v>
      </c>
      <c r="D41" s="9" t="s">
        <v>18</v>
      </c>
      <c r="E41" s="10">
        <v>1</v>
      </c>
      <c r="F41" s="11"/>
      <c r="G41" s="12">
        <f t="shared" si="2"/>
        <v>0</v>
      </c>
      <c r="H41" s="27"/>
      <c r="I41" s="15"/>
      <c r="J41" s="15"/>
      <c r="K41" s="15"/>
    </row>
    <row r="42" spans="1:11" s="7" customFormat="1" ht="13">
      <c r="A42" s="26"/>
      <c r="B42" s="26"/>
      <c r="C42" s="8" t="s">
        <v>104</v>
      </c>
      <c r="D42" s="9" t="s">
        <v>18</v>
      </c>
      <c r="E42" s="10">
        <v>1</v>
      </c>
      <c r="F42" s="11"/>
      <c r="G42" s="12">
        <f t="shared" si="2"/>
        <v>0</v>
      </c>
      <c r="H42" s="27"/>
      <c r="I42" s="15"/>
      <c r="J42" s="15"/>
      <c r="K42" s="15"/>
    </row>
    <row r="43" spans="1:11" s="7" customFormat="1" ht="13">
      <c r="A43" s="26"/>
      <c r="B43" s="26"/>
      <c r="C43" s="8" t="s">
        <v>14</v>
      </c>
      <c r="D43" s="9" t="s">
        <v>19</v>
      </c>
      <c r="E43" s="10">
        <v>3.36</v>
      </c>
      <c r="F43" s="11"/>
      <c r="G43" s="12">
        <f t="shared" ref="G43:G53" si="3">E43*F43</f>
        <v>0</v>
      </c>
      <c r="H43" s="27"/>
      <c r="I43" s="15"/>
      <c r="J43" s="15"/>
      <c r="K43" s="15"/>
    </row>
    <row r="44" spans="1:11" s="7" customFormat="1" ht="13">
      <c r="A44" s="26"/>
      <c r="B44" s="26"/>
      <c r="C44" s="8" t="s">
        <v>119</v>
      </c>
      <c r="D44" s="9" t="s">
        <v>19</v>
      </c>
      <c r="E44" s="10">
        <v>3.36</v>
      </c>
      <c r="F44" s="11"/>
      <c r="G44" s="12">
        <f t="shared" si="3"/>
        <v>0</v>
      </c>
      <c r="H44" s="27"/>
      <c r="I44" s="15"/>
      <c r="J44" s="15"/>
      <c r="K44" s="15"/>
    </row>
    <row r="45" spans="1:11" s="7" customFormat="1" ht="13">
      <c r="A45" s="26"/>
      <c r="B45" s="26"/>
      <c r="C45" s="8" t="s">
        <v>15</v>
      </c>
      <c r="D45" s="9" t="s">
        <v>19</v>
      </c>
      <c r="E45" s="10">
        <f>E44</f>
        <v>3.36</v>
      </c>
      <c r="F45" s="11"/>
      <c r="G45" s="12">
        <f t="shared" si="3"/>
        <v>0</v>
      </c>
      <c r="H45" s="27"/>
      <c r="I45" s="15"/>
      <c r="J45" s="15"/>
      <c r="K45" s="15"/>
    </row>
    <row r="46" spans="1:11" s="7" customFormat="1" ht="13">
      <c r="A46" s="26"/>
      <c r="B46" s="26"/>
      <c r="C46" s="8" t="s">
        <v>11</v>
      </c>
      <c r="D46" s="9" t="s">
        <v>19</v>
      </c>
      <c r="E46" s="10">
        <f>E44</f>
        <v>3.36</v>
      </c>
      <c r="F46" s="11"/>
      <c r="G46" s="12">
        <f t="shared" si="3"/>
        <v>0</v>
      </c>
      <c r="H46" s="27"/>
      <c r="I46" s="15"/>
      <c r="J46" s="15"/>
      <c r="K46" s="15"/>
    </row>
    <row r="47" spans="1:11" s="7" customFormat="1" ht="13">
      <c r="A47" s="26"/>
      <c r="B47" s="26"/>
      <c r="C47" s="8" t="s">
        <v>120</v>
      </c>
      <c r="D47" s="9" t="s">
        <v>20</v>
      </c>
      <c r="E47" s="10">
        <v>6.9</v>
      </c>
      <c r="F47" s="11"/>
      <c r="G47" s="12">
        <f t="shared" si="3"/>
        <v>0</v>
      </c>
      <c r="H47" s="27"/>
      <c r="I47" s="15"/>
      <c r="J47" s="15"/>
      <c r="K47" s="15"/>
    </row>
    <row r="48" spans="1:11" s="7" customFormat="1" ht="13">
      <c r="A48" s="26"/>
      <c r="B48" s="26"/>
      <c r="C48" s="8" t="s">
        <v>99</v>
      </c>
      <c r="D48" s="9" t="s">
        <v>18</v>
      </c>
      <c r="E48" s="10">
        <v>1</v>
      </c>
      <c r="F48" s="11"/>
      <c r="G48" s="12">
        <f t="shared" si="3"/>
        <v>0</v>
      </c>
      <c r="H48" s="27"/>
      <c r="I48" s="15"/>
      <c r="J48" s="15"/>
      <c r="K48" s="15"/>
    </row>
    <row r="49" spans="1:13" s="7" customFormat="1" ht="13">
      <c r="A49" s="26"/>
      <c r="B49" s="26"/>
      <c r="C49" s="8" t="s">
        <v>105</v>
      </c>
      <c r="D49" s="9" t="s">
        <v>18</v>
      </c>
      <c r="E49" s="10">
        <v>1</v>
      </c>
      <c r="F49" s="11"/>
      <c r="G49" s="12">
        <f t="shared" si="3"/>
        <v>0</v>
      </c>
      <c r="H49" s="27"/>
      <c r="I49" s="15"/>
      <c r="J49" s="15"/>
      <c r="K49" s="15"/>
    </row>
    <row r="50" spans="1:13" s="7" customFormat="1" ht="13">
      <c r="A50" s="26"/>
      <c r="B50" s="26"/>
      <c r="C50" s="8" t="s">
        <v>16</v>
      </c>
      <c r="D50" s="9" t="s">
        <v>18</v>
      </c>
      <c r="E50" s="10">
        <v>1</v>
      </c>
      <c r="F50" s="11"/>
      <c r="G50" s="12">
        <f t="shared" si="3"/>
        <v>0</v>
      </c>
      <c r="H50" s="27"/>
      <c r="I50" s="15"/>
      <c r="J50" s="15"/>
      <c r="K50" s="15"/>
    </row>
    <row r="51" spans="1:13" s="7" customFormat="1" ht="14.5">
      <c r="A51" s="36" t="s">
        <v>78</v>
      </c>
      <c r="B51" s="37" t="s">
        <v>94</v>
      </c>
      <c r="C51" s="38" t="s">
        <v>95</v>
      </c>
      <c r="D51" s="39" t="s">
        <v>80</v>
      </c>
      <c r="E51" s="40"/>
      <c r="F51" s="41"/>
      <c r="G51" s="41">
        <f>SUM(G52:G54)</f>
        <v>0</v>
      </c>
      <c r="H51" s="27"/>
      <c r="I51" s="14"/>
      <c r="J51" s="14"/>
      <c r="K51" s="14"/>
      <c r="L51" s="2"/>
      <c r="M51" s="2"/>
    </row>
    <row r="52" spans="1:13" s="7" customFormat="1" ht="13">
      <c r="A52" s="26"/>
      <c r="B52" s="26"/>
      <c r="C52" s="8" t="s">
        <v>17</v>
      </c>
      <c r="D52" s="9" t="s">
        <v>87</v>
      </c>
      <c r="E52" s="10">
        <v>1</v>
      </c>
      <c r="F52" s="11"/>
      <c r="G52" s="12">
        <f t="shared" si="3"/>
        <v>0</v>
      </c>
      <c r="H52" s="27"/>
      <c r="I52" s="15"/>
      <c r="J52" s="15"/>
      <c r="K52" s="15"/>
    </row>
    <row r="53" spans="1:13" s="7" customFormat="1" ht="13">
      <c r="A53" s="26"/>
      <c r="B53" s="26"/>
      <c r="C53" s="8" t="s">
        <v>8</v>
      </c>
      <c r="D53" s="9" t="s">
        <v>20</v>
      </c>
      <c r="E53" s="10">
        <f>I51+J51+I51+J51</f>
        <v>0</v>
      </c>
      <c r="F53" s="11"/>
      <c r="G53" s="12">
        <f t="shared" si="3"/>
        <v>0</v>
      </c>
      <c r="H53" s="27"/>
      <c r="I53" s="15"/>
      <c r="J53" s="15"/>
      <c r="K53" s="15"/>
    </row>
    <row r="54" spans="1:13" s="7" customFormat="1" ht="13">
      <c r="A54" s="26"/>
      <c r="B54" s="26"/>
      <c r="C54" s="8"/>
      <c r="D54" s="9"/>
      <c r="E54" s="10"/>
      <c r="F54" s="11"/>
      <c r="G54" s="12"/>
      <c r="H54" s="27"/>
      <c r="I54" s="15"/>
      <c r="J54" s="15"/>
      <c r="K54" s="15"/>
    </row>
    <row r="55" spans="1:13" s="7" customFormat="1" ht="14.5">
      <c r="A55" s="36" t="s">
        <v>78</v>
      </c>
      <c r="B55" s="37" t="s">
        <v>96</v>
      </c>
      <c r="C55" s="38" t="s">
        <v>116</v>
      </c>
      <c r="D55" s="39" t="s">
        <v>80</v>
      </c>
      <c r="E55" s="40"/>
      <c r="F55" s="41"/>
      <c r="G55" s="41">
        <f>SUM(G56:G65)</f>
        <v>0</v>
      </c>
      <c r="H55" s="27"/>
      <c r="I55" s="15"/>
      <c r="J55" s="15"/>
      <c r="K55" s="15"/>
    </row>
    <row r="56" spans="1:13" s="7" customFormat="1" ht="13">
      <c r="A56" s="26"/>
      <c r="B56" s="26"/>
      <c r="C56" s="8" t="s">
        <v>97</v>
      </c>
      <c r="D56" s="9" t="s">
        <v>19</v>
      </c>
      <c r="E56" s="10">
        <v>50.58</v>
      </c>
      <c r="F56" s="11"/>
      <c r="G56" s="12">
        <f t="shared" ref="G56:G62" si="4">E56*F56</f>
        <v>0</v>
      </c>
      <c r="H56" s="27"/>
      <c r="I56" s="15"/>
      <c r="J56" s="15"/>
      <c r="K56" s="15"/>
    </row>
    <row r="57" spans="1:13" s="7" customFormat="1" ht="13">
      <c r="A57" s="26"/>
      <c r="B57" s="26"/>
      <c r="C57" s="8" t="s">
        <v>98</v>
      </c>
      <c r="D57" s="9" t="s">
        <v>19</v>
      </c>
      <c r="E57" s="10">
        <v>165.51</v>
      </c>
      <c r="F57" s="11"/>
      <c r="G57" s="12">
        <f t="shared" si="4"/>
        <v>0</v>
      </c>
      <c r="H57" s="27"/>
      <c r="I57" s="15"/>
      <c r="J57" s="15"/>
      <c r="K57" s="15"/>
    </row>
    <row r="58" spans="1:13" s="7" customFormat="1" ht="13">
      <c r="A58" s="26"/>
      <c r="B58" s="26"/>
      <c r="C58" s="8" t="s">
        <v>115</v>
      </c>
      <c r="D58" s="9" t="s">
        <v>19</v>
      </c>
      <c r="E58" s="10">
        <v>33.590000000000003</v>
      </c>
      <c r="F58" s="11"/>
      <c r="G58" s="12">
        <f t="shared" si="4"/>
        <v>0</v>
      </c>
      <c r="H58" s="27"/>
      <c r="I58" s="15"/>
      <c r="J58" s="15"/>
      <c r="K58" s="15"/>
    </row>
    <row r="59" spans="1:13" s="7" customFormat="1" ht="13">
      <c r="A59" s="26"/>
      <c r="B59" s="26"/>
      <c r="C59" s="8" t="s">
        <v>122</v>
      </c>
      <c r="D59" s="9" t="s">
        <v>87</v>
      </c>
      <c r="E59" s="10">
        <v>4</v>
      </c>
      <c r="F59" s="11"/>
      <c r="G59" s="12">
        <f t="shared" si="4"/>
        <v>0</v>
      </c>
      <c r="H59" s="27"/>
      <c r="I59" s="15"/>
      <c r="J59" s="15"/>
      <c r="K59" s="15"/>
    </row>
    <row r="60" spans="1:13" s="7" customFormat="1" ht="13">
      <c r="A60" s="26"/>
      <c r="B60" s="26"/>
      <c r="C60" s="8" t="s">
        <v>111</v>
      </c>
      <c r="D60" s="9" t="s">
        <v>89</v>
      </c>
      <c r="E60" s="10">
        <v>383</v>
      </c>
      <c r="F60" s="11"/>
      <c r="G60" s="12">
        <f t="shared" si="4"/>
        <v>0</v>
      </c>
      <c r="H60" s="27"/>
      <c r="I60" s="15"/>
      <c r="J60" s="15"/>
      <c r="K60" s="15"/>
    </row>
    <row r="61" spans="1:13" s="7" customFormat="1" ht="13">
      <c r="A61" s="26"/>
      <c r="B61" s="26"/>
      <c r="C61" s="8" t="s">
        <v>7</v>
      </c>
      <c r="D61" s="9" t="s">
        <v>19</v>
      </c>
      <c r="E61" s="10">
        <v>33.1</v>
      </c>
      <c r="F61" s="11"/>
      <c r="G61" s="12">
        <f t="shared" si="4"/>
        <v>0</v>
      </c>
      <c r="H61" s="27" t="s">
        <v>123</v>
      </c>
      <c r="I61" s="15"/>
      <c r="J61" s="15"/>
      <c r="K61" s="15"/>
    </row>
    <row r="62" spans="1:13" s="7" customFormat="1" ht="13">
      <c r="A62" s="26"/>
      <c r="B62" s="26"/>
      <c r="C62" s="8" t="s">
        <v>118</v>
      </c>
      <c r="D62" s="9" t="s">
        <v>19</v>
      </c>
      <c r="E62" s="10">
        <v>201.03</v>
      </c>
      <c r="F62" s="11"/>
      <c r="G62" s="12">
        <f t="shared" si="4"/>
        <v>0</v>
      </c>
      <c r="H62" s="27"/>
      <c r="I62" s="15"/>
      <c r="J62" s="15"/>
      <c r="K62" s="15"/>
    </row>
    <row r="63" spans="1:13" s="7" customFormat="1" ht="13">
      <c r="A63" s="26"/>
      <c r="B63" s="26"/>
      <c r="C63" s="8"/>
      <c r="D63" s="9"/>
      <c r="E63" s="10"/>
      <c r="F63" s="11"/>
      <c r="G63" s="12"/>
      <c r="H63" s="27"/>
      <c r="I63" s="15"/>
      <c r="J63" s="15"/>
      <c r="K63" s="15"/>
    </row>
    <row r="64" spans="1:13" s="7" customFormat="1" ht="13">
      <c r="A64" s="26"/>
      <c r="B64" s="26"/>
      <c r="C64" s="8"/>
      <c r="D64" s="9"/>
      <c r="E64" s="10"/>
      <c r="F64" s="11"/>
      <c r="G64" s="12"/>
      <c r="H64" s="27"/>
      <c r="I64" s="15"/>
      <c r="J64" s="15"/>
      <c r="K64" s="15"/>
    </row>
    <row r="65" spans="1:11" s="7" customFormat="1" ht="13">
      <c r="A65" s="26"/>
      <c r="B65" s="26"/>
      <c r="C65" s="8"/>
      <c r="D65" s="9"/>
      <c r="E65" s="10"/>
      <c r="F65" s="11"/>
      <c r="G65" s="12"/>
      <c r="H65" s="27"/>
      <c r="I65" s="15"/>
      <c r="J65" s="15"/>
      <c r="K65" s="15"/>
    </row>
    <row r="66" spans="1:11" s="7" customFormat="1" ht="14.5">
      <c r="A66" s="36" t="s">
        <v>78</v>
      </c>
      <c r="B66" s="37" t="s">
        <v>124</v>
      </c>
      <c r="C66" s="38" t="s">
        <v>108</v>
      </c>
      <c r="D66" s="39" t="s">
        <v>80</v>
      </c>
      <c r="E66" s="40"/>
      <c r="F66" s="41"/>
      <c r="G66" s="41">
        <f>SUM(G67:G69)</f>
        <v>0</v>
      </c>
      <c r="H66" s="27"/>
      <c r="I66" s="15"/>
      <c r="J66" s="15"/>
      <c r="K66" s="15"/>
    </row>
    <row r="67" spans="1:11" s="7" customFormat="1" ht="13">
      <c r="A67" s="26"/>
      <c r="B67" s="26"/>
      <c r="C67" s="8" t="s">
        <v>109</v>
      </c>
      <c r="D67" s="9" t="s">
        <v>85</v>
      </c>
      <c r="E67" s="10">
        <v>1</v>
      </c>
      <c r="F67" s="11"/>
      <c r="G67" s="12">
        <f t="shared" ref="G67:G69" si="5">E67*F67</f>
        <v>0</v>
      </c>
      <c r="H67" s="27"/>
      <c r="I67" s="15"/>
      <c r="J67" s="15"/>
      <c r="K67" s="15"/>
    </row>
    <row r="68" spans="1:11" s="7" customFormat="1" ht="13">
      <c r="A68" s="26"/>
      <c r="B68" s="26"/>
      <c r="C68" s="8" t="s">
        <v>110</v>
      </c>
      <c r="D68" s="9" t="s">
        <v>87</v>
      </c>
      <c r="E68" s="10">
        <v>4</v>
      </c>
      <c r="F68" s="11"/>
      <c r="G68" s="12">
        <f t="shared" si="5"/>
        <v>0</v>
      </c>
      <c r="H68" s="27"/>
      <c r="I68" s="15"/>
      <c r="J68" s="15"/>
      <c r="K68" s="15"/>
    </row>
    <row r="69" spans="1:11" s="7" customFormat="1" ht="13">
      <c r="A69" s="26"/>
      <c r="B69" s="26"/>
      <c r="C69" s="8" t="s">
        <v>114</v>
      </c>
      <c r="D69" s="9" t="s">
        <v>85</v>
      </c>
      <c r="E69" s="10">
        <v>1</v>
      </c>
      <c r="F69" s="11"/>
      <c r="G69" s="12">
        <f t="shared" si="5"/>
        <v>0</v>
      </c>
      <c r="H69" s="27"/>
      <c r="I69" s="15"/>
      <c r="J69" s="15"/>
      <c r="K69" s="15"/>
    </row>
    <row r="70" spans="1:11">
      <c r="A70" s="29" t="s">
        <v>125</v>
      </c>
      <c r="B70" s="29"/>
      <c r="C70" s="47"/>
      <c r="D70" s="30"/>
      <c r="E70" s="31"/>
      <c r="F70" s="29"/>
      <c r="G70" s="48">
        <f>SUM(G5,G20,G24,G29,G51,G55,G66)</f>
        <v>0</v>
      </c>
      <c r="H70" s="20"/>
    </row>
    <row r="71" spans="1:11">
      <c r="G71" s="20"/>
    </row>
    <row r="72" spans="1:11">
      <c r="C72" s="43" t="s">
        <v>84</v>
      </c>
      <c r="D72" s="43"/>
      <c r="E72" s="44"/>
      <c r="F72" s="44"/>
      <c r="G72" s="45"/>
    </row>
    <row r="73" spans="1:11" ht="14.5">
      <c r="A73" s="36" t="s">
        <v>78</v>
      </c>
      <c r="B73" s="37" t="s">
        <v>127</v>
      </c>
      <c r="C73" s="33" t="s">
        <v>72</v>
      </c>
      <c r="D73" s="34" t="s">
        <v>73</v>
      </c>
      <c r="E73" s="32" t="s">
        <v>74</v>
      </c>
      <c r="F73" s="35" t="s">
        <v>75</v>
      </c>
      <c r="G73" s="73" t="s">
        <v>76</v>
      </c>
    </row>
    <row r="74" spans="1:11">
      <c r="C74" s="16" t="s">
        <v>26</v>
      </c>
      <c r="D74" s="16" t="s">
        <v>117</v>
      </c>
      <c r="E74" s="17">
        <v>117</v>
      </c>
      <c r="F74" s="18"/>
      <c r="G74" s="12">
        <f t="shared" ref="G74:G100" si="6">E74*F74</f>
        <v>0</v>
      </c>
    </row>
    <row r="75" spans="1:11">
      <c r="C75" s="16" t="s">
        <v>28</v>
      </c>
      <c r="D75" s="16" t="s">
        <v>117</v>
      </c>
      <c r="E75" s="17">
        <v>146</v>
      </c>
      <c r="F75" s="18"/>
      <c r="G75" s="12">
        <f t="shared" si="6"/>
        <v>0</v>
      </c>
    </row>
    <row r="76" spans="1:11">
      <c r="C76" s="16" t="s">
        <v>30</v>
      </c>
      <c r="D76" s="16" t="s">
        <v>87</v>
      </c>
      <c r="E76" s="17">
        <f>SUM(E87:E92)</f>
        <v>27</v>
      </c>
      <c r="F76" s="18"/>
      <c r="G76" s="12">
        <f t="shared" si="6"/>
        <v>0</v>
      </c>
    </row>
    <row r="77" spans="1:11">
      <c r="C77" s="16" t="s">
        <v>31</v>
      </c>
      <c r="D77" s="16" t="s">
        <v>87</v>
      </c>
      <c r="E77" s="17">
        <v>2</v>
      </c>
      <c r="F77" s="18"/>
      <c r="G77" s="12">
        <f t="shared" si="6"/>
        <v>0</v>
      </c>
    </row>
    <row r="78" spans="1:11">
      <c r="C78" s="16" t="s">
        <v>32</v>
      </c>
      <c r="D78" s="16" t="s">
        <v>117</v>
      </c>
      <c r="E78" s="17">
        <v>42</v>
      </c>
      <c r="F78" s="18"/>
      <c r="G78" s="12">
        <f t="shared" si="6"/>
        <v>0</v>
      </c>
    </row>
    <row r="79" spans="1:11">
      <c r="C79" s="16" t="s">
        <v>33</v>
      </c>
      <c r="D79" s="16" t="s">
        <v>117</v>
      </c>
      <c r="E79" s="17">
        <v>120</v>
      </c>
      <c r="F79" s="18"/>
      <c r="G79" s="12">
        <f t="shared" si="6"/>
        <v>0</v>
      </c>
    </row>
    <row r="80" spans="1:11">
      <c r="C80" s="19" t="s">
        <v>35</v>
      </c>
      <c r="D80" s="19" t="s">
        <v>87</v>
      </c>
      <c r="E80" s="17">
        <v>5</v>
      </c>
      <c r="F80" s="18"/>
      <c r="G80" s="12">
        <f t="shared" si="6"/>
        <v>0</v>
      </c>
    </row>
    <row r="81" spans="3:7">
      <c r="C81" s="16" t="s">
        <v>37</v>
      </c>
      <c r="D81" s="16" t="s">
        <v>117</v>
      </c>
      <c r="E81" s="17">
        <v>10</v>
      </c>
      <c r="F81" s="18"/>
      <c r="G81" s="12">
        <f t="shared" si="6"/>
        <v>0</v>
      </c>
    </row>
    <row r="82" spans="3:7">
      <c r="C82" s="16" t="s">
        <v>39</v>
      </c>
      <c r="D82" s="16" t="s">
        <v>87</v>
      </c>
      <c r="E82" s="17">
        <v>1</v>
      </c>
      <c r="F82" s="18"/>
      <c r="G82" s="12">
        <f t="shared" si="6"/>
        <v>0</v>
      </c>
    </row>
    <row r="83" spans="3:7">
      <c r="C83" s="16" t="s">
        <v>41</v>
      </c>
      <c r="D83" s="16" t="s">
        <v>87</v>
      </c>
      <c r="E83" s="17">
        <v>2</v>
      </c>
      <c r="F83" s="18"/>
      <c r="G83" s="12">
        <f t="shared" si="6"/>
        <v>0</v>
      </c>
    </row>
    <row r="84" spans="3:7">
      <c r="C84" s="16" t="s">
        <v>43</v>
      </c>
      <c r="D84" s="16" t="s">
        <v>87</v>
      </c>
      <c r="E84" s="17">
        <v>1</v>
      </c>
      <c r="F84" s="18"/>
      <c r="G84" s="12">
        <f t="shared" si="6"/>
        <v>0</v>
      </c>
    </row>
    <row r="85" spans="3:7">
      <c r="C85" s="16" t="s">
        <v>45</v>
      </c>
      <c r="D85" s="16" t="s">
        <v>87</v>
      </c>
      <c r="E85" s="17">
        <v>1</v>
      </c>
      <c r="F85" s="18"/>
      <c r="G85" s="12">
        <f t="shared" si="6"/>
        <v>0</v>
      </c>
    </row>
    <row r="86" spans="3:7">
      <c r="C86" s="16" t="s">
        <v>47</v>
      </c>
      <c r="D86" s="16" t="s">
        <v>87</v>
      </c>
      <c r="E86" s="17">
        <v>1</v>
      </c>
      <c r="F86" s="18"/>
      <c r="G86" s="12">
        <f t="shared" si="6"/>
        <v>0</v>
      </c>
    </row>
    <row r="87" spans="3:7">
      <c r="C87" s="16" t="s">
        <v>49</v>
      </c>
      <c r="D87" s="16" t="s">
        <v>87</v>
      </c>
      <c r="E87" s="17">
        <v>3</v>
      </c>
      <c r="F87" s="18"/>
      <c r="G87" s="12">
        <f t="shared" si="6"/>
        <v>0</v>
      </c>
    </row>
    <row r="88" spans="3:7">
      <c r="C88" s="16" t="s">
        <v>51</v>
      </c>
      <c r="D88" s="16" t="s">
        <v>87</v>
      </c>
      <c r="E88" s="17">
        <v>3</v>
      </c>
      <c r="F88" s="18"/>
      <c r="G88" s="12">
        <f t="shared" si="6"/>
        <v>0</v>
      </c>
    </row>
    <row r="89" spans="3:7">
      <c r="C89" s="16" t="s">
        <v>53</v>
      </c>
      <c r="D89" s="16" t="s">
        <v>87</v>
      </c>
      <c r="E89" s="17">
        <v>2</v>
      </c>
      <c r="F89" s="18"/>
      <c r="G89" s="12">
        <f t="shared" si="6"/>
        <v>0</v>
      </c>
    </row>
    <row r="90" spans="3:7">
      <c r="C90" s="16" t="s">
        <v>54</v>
      </c>
      <c r="D90" s="16" t="s">
        <v>87</v>
      </c>
      <c r="E90" s="17">
        <v>11</v>
      </c>
      <c r="F90" s="18"/>
      <c r="G90" s="12">
        <f t="shared" si="6"/>
        <v>0</v>
      </c>
    </row>
    <row r="91" spans="3:7">
      <c r="C91" s="16" t="s">
        <v>55</v>
      </c>
      <c r="D91" s="16" t="s">
        <v>87</v>
      </c>
      <c r="E91" s="17">
        <v>7</v>
      </c>
      <c r="F91" s="18"/>
      <c r="G91" s="12">
        <f t="shared" si="6"/>
        <v>0</v>
      </c>
    </row>
    <row r="92" spans="3:7">
      <c r="C92" s="16" t="s">
        <v>56</v>
      </c>
      <c r="D92" s="16" t="s">
        <v>87</v>
      </c>
      <c r="E92" s="17">
        <v>1</v>
      </c>
      <c r="F92" s="18"/>
      <c r="G92" s="12">
        <f t="shared" si="6"/>
        <v>0</v>
      </c>
    </row>
    <row r="93" spans="3:7">
      <c r="C93" s="19" t="s">
        <v>57</v>
      </c>
      <c r="D93" s="16" t="s">
        <v>87</v>
      </c>
      <c r="E93" s="17">
        <v>1</v>
      </c>
      <c r="F93" s="18"/>
      <c r="G93" s="12">
        <f t="shared" si="6"/>
        <v>0</v>
      </c>
    </row>
    <row r="94" spans="3:7">
      <c r="C94" s="19" t="s">
        <v>58</v>
      </c>
      <c r="D94" s="16" t="s">
        <v>87</v>
      </c>
      <c r="E94" s="17">
        <v>1</v>
      </c>
      <c r="F94" s="18"/>
      <c r="G94" s="12">
        <f t="shared" si="6"/>
        <v>0</v>
      </c>
    </row>
    <row r="95" spans="3:7">
      <c r="C95" s="19" t="s">
        <v>59</v>
      </c>
      <c r="D95" s="16" t="s">
        <v>87</v>
      </c>
      <c r="E95" s="17">
        <v>1</v>
      </c>
      <c r="F95" s="18"/>
      <c r="G95" s="12">
        <f t="shared" si="6"/>
        <v>0</v>
      </c>
    </row>
    <row r="96" spans="3:7">
      <c r="C96" s="19" t="s">
        <v>60</v>
      </c>
      <c r="D96" s="16" t="s">
        <v>85</v>
      </c>
      <c r="E96" s="17">
        <v>1</v>
      </c>
      <c r="F96" s="18"/>
      <c r="G96" s="12">
        <f t="shared" si="6"/>
        <v>0</v>
      </c>
    </row>
    <row r="97" spans="1:7">
      <c r="C97" s="19" t="s">
        <v>61</v>
      </c>
      <c r="D97" s="16" t="s">
        <v>85</v>
      </c>
      <c r="E97" s="17">
        <v>1</v>
      </c>
      <c r="F97" s="18"/>
      <c r="G97" s="12">
        <f t="shared" si="6"/>
        <v>0</v>
      </c>
    </row>
    <row r="98" spans="1:7">
      <c r="C98" s="19" t="s">
        <v>62</v>
      </c>
      <c r="D98" s="16" t="s">
        <v>85</v>
      </c>
      <c r="E98" s="17">
        <v>1</v>
      </c>
      <c r="F98" s="18"/>
      <c r="G98" s="12">
        <f t="shared" si="6"/>
        <v>0</v>
      </c>
    </row>
    <row r="99" spans="1:7">
      <c r="C99" s="19" t="s">
        <v>63</v>
      </c>
      <c r="D99" s="16" t="s">
        <v>85</v>
      </c>
      <c r="E99" s="17">
        <v>1</v>
      </c>
      <c r="F99" s="18"/>
      <c r="G99" s="12">
        <f t="shared" si="6"/>
        <v>0</v>
      </c>
    </row>
    <row r="100" spans="1:7">
      <c r="C100" s="19" t="s">
        <v>64</v>
      </c>
      <c r="D100" s="19" t="s">
        <v>86</v>
      </c>
      <c r="E100" s="17">
        <v>1</v>
      </c>
      <c r="F100" s="18"/>
      <c r="G100" s="12">
        <f t="shared" si="6"/>
        <v>0</v>
      </c>
    </row>
    <row r="101" spans="1:7">
      <c r="C101" s="19" t="s">
        <v>65</v>
      </c>
      <c r="D101" s="19" t="s">
        <v>85</v>
      </c>
      <c r="E101" s="17">
        <v>1</v>
      </c>
      <c r="F101" s="18"/>
      <c r="G101" s="12">
        <f>E101*F101</f>
        <v>0</v>
      </c>
    </row>
    <row r="102" spans="1:7">
      <c r="A102" s="55" t="s">
        <v>125</v>
      </c>
      <c r="B102" s="56"/>
      <c r="C102" s="59"/>
      <c r="D102" s="57"/>
      <c r="E102" s="58"/>
      <c r="F102" s="55"/>
      <c r="G102" s="64">
        <f>SUM(G74:G101)</f>
        <v>0</v>
      </c>
    </row>
    <row r="103" spans="1:7">
      <c r="G103" s="20"/>
    </row>
    <row r="104" spans="1:7">
      <c r="C104" s="68" t="s">
        <v>126</v>
      </c>
      <c r="D104" s="69"/>
      <c r="E104" s="71"/>
      <c r="F104" s="70"/>
      <c r="G104" s="74">
        <f>SUM(G70)</f>
        <v>0</v>
      </c>
    </row>
    <row r="105" spans="1:7">
      <c r="C105" s="68" t="s">
        <v>84</v>
      </c>
      <c r="D105" s="69"/>
      <c r="E105" s="71"/>
      <c r="F105" s="70"/>
      <c r="G105" s="75">
        <f>G102</f>
        <v>0</v>
      </c>
    </row>
    <row r="106" spans="1:7">
      <c r="A106" s="67"/>
      <c r="B106" s="66"/>
      <c r="C106" s="60" t="s">
        <v>131</v>
      </c>
      <c r="D106" s="62"/>
      <c r="E106" s="63"/>
      <c r="F106" s="61"/>
      <c r="G106" s="76">
        <f>SUM(G104:G105)</f>
        <v>0</v>
      </c>
    </row>
    <row r="107" spans="1:7">
      <c r="C107" s="60" t="s">
        <v>132</v>
      </c>
      <c r="D107" s="62"/>
      <c r="E107" s="63"/>
      <c r="F107" s="61"/>
      <c r="G107" s="77">
        <v>0.15</v>
      </c>
    </row>
    <row r="108" spans="1:7">
      <c r="C108" s="60" t="s">
        <v>133</v>
      </c>
      <c r="D108" s="62"/>
      <c r="E108" s="63"/>
      <c r="F108" s="61"/>
      <c r="G108" s="78">
        <f>G106*G107</f>
        <v>0</v>
      </c>
    </row>
    <row r="109" spans="1:7">
      <c r="C109" s="60" t="s">
        <v>134</v>
      </c>
      <c r="D109" s="62"/>
      <c r="E109" s="63"/>
      <c r="F109" s="61"/>
      <c r="G109" s="78">
        <f>G106+(G106*G107)</f>
        <v>0</v>
      </c>
    </row>
  </sheetData>
  <autoFilter ref="A4:H72"/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Rozpočet_HSV</vt:lpstr>
      <vt:lpstr>Rozpočet_HSV!Oblast_tisku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Bára</dc:creator>
  <cp:lastModifiedBy>trnka</cp:lastModifiedBy>
  <cp:lastPrinted>2017-07-31T08:21:39Z</cp:lastPrinted>
  <dcterms:created xsi:type="dcterms:W3CDTF">2013-10-26T18:16:58Z</dcterms:created>
  <dcterms:modified xsi:type="dcterms:W3CDTF">2017-08-04T08:44:11Z</dcterms:modified>
</cp:coreProperties>
</file>